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G122" i="2"/>
  <c r="H122"/>
  <c r="H10"/>
  <c r="I10"/>
  <c r="G10"/>
  <c r="G5" s="1"/>
  <c r="H97"/>
  <c r="I97"/>
  <c r="J97" s="1"/>
  <c r="G97"/>
  <c r="J102"/>
  <c r="I102"/>
  <c r="H102"/>
  <c r="G102"/>
  <c r="H98"/>
  <c r="G98"/>
  <c r="H63"/>
  <c r="G63"/>
  <c r="J93"/>
  <c r="I92"/>
  <c r="I91" s="1"/>
  <c r="J91" s="1"/>
  <c r="J96"/>
  <c r="I95"/>
  <c r="J95" s="1"/>
  <c r="I83"/>
  <c r="I82" s="1"/>
  <c r="J82" s="1"/>
  <c r="J84"/>
  <c r="J85"/>
  <c r="J86"/>
  <c r="H56"/>
  <c r="G56"/>
  <c r="H35"/>
  <c r="H34" s="1"/>
  <c r="G35"/>
  <c r="G34" s="1"/>
  <c r="J62"/>
  <c r="I61"/>
  <c r="I60" s="1"/>
  <c r="J60" s="1"/>
  <c r="J59"/>
  <c r="I58"/>
  <c r="I57" s="1"/>
  <c r="J57" s="1"/>
  <c r="J92" l="1"/>
  <c r="I94"/>
  <c r="J94" s="1"/>
  <c r="J83"/>
  <c r="I56"/>
  <c r="J56" s="1"/>
  <c r="J61"/>
  <c r="J58"/>
  <c r="J47" l="1"/>
  <c r="J46"/>
  <c r="J45"/>
  <c r="J44"/>
  <c r="J43"/>
  <c r="J42"/>
  <c r="J41"/>
  <c r="J40"/>
  <c r="J39"/>
  <c r="J38" l="1"/>
  <c r="I37"/>
  <c r="I36" s="1"/>
  <c r="G23"/>
  <c r="G22" s="1"/>
  <c r="H23"/>
  <c r="H22" s="1"/>
  <c r="J11"/>
  <c r="J12"/>
  <c r="J119"/>
  <c r="J114"/>
  <c r="J112"/>
  <c r="J110"/>
  <c r="J81"/>
  <c r="J75"/>
  <c r="J78"/>
  <c r="J72"/>
  <c r="J101"/>
  <c r="J69"/>
  <c r="J66"/>
  <c r="J53"/>
  <c r="J33"/>
  <c r="J29"/>
  <c r="J26"/>
  <c r="J21"/>
  <c r="J18"/>
  <c r="J15"/>
  <c r="J9"/>
  <c r="J36" l="1"/>
  <c r="J37"/>
  <c r="J13"/>
  <c r="I77"/>
  <c r="I76" s="1"/>
  <c r="I74"/>
  <c r="I73" s="1"/>
  <c r="I71"/>
  <c r="I70" s="1"/>
  <c r="I100"/>
  <c r="I99" s="1"/>
  <c r="I98" s="1"/>
  <c r="J98" s="1"/>
  <c r="I8"/>
  <c r="J8" s="1"/>
  <c r="I68"/>
  <c r="I67" s="1"/>
  <c r="J67" s="1"/>
  <c r="I65"/>
  <c r="J65" s="1"/>
  <c r="I54"/>
  <c r="J54" s="1"/>
  <c r="J55"/>
  <c r="I52"/>
  <c r="J52" s="1"/>
  <c r="I32"/>
  <c r="I31" s="1"/>
  <c r="I28"/>
  <c r="I27" s="1"/>
  <c r="J27" s="1"/>
  <c r="I25"/>
  <c r="I24" s="1"/>
  <c r="I20"/>
  <c r="I19" s="1"/>
  <c r="I64" l="1"/>
  <c r="I7"/>
  <c r="I6" s="1"/>
  <c r="J31"/>
  <c r="I30"/>
  <c r="J30" s="1"/>
  <c r="J24"/>
  <c r="I23"/>
  <c r="J19"/>
  <c r="J28"/>
  <c r="I51"/>
  <c r="H108"/>
  <c r="I108"/>
  <c r="J111"/>
  <c r="J64" l="1"/>
  <c r="I63"/>
  <c r="J63" s="1"/>
  <c r="J51"/>
  <c r="I35"/>
  <c r="I5"/>
  <c r="J5" s="1"/>
  <c r="I22"/>
  <c r="J23"/>
  <c r="H5"/>
  <c r="J35" l="1"/>
  <c r="I34"/>
  <c r="J34" s="1"/>
  <c r="J16"/>
  <c r="J17"/>
  <c r="I107" l="1"/>
  <c r="I106" s="1"/>
  <c r="I122" s="1"/>
  <c r="H107"/>
  <c r="G108"/>
  <c r="G107" s="1"/>
  <c r="I115"/>
  <c r="J115" s="1"/>
  <c r="H115"/>
  <c r="G115"/>
  <c r="J99"/>
  <c r="J100"/>
  <c r="G106" l="1"/>
  <c r="H106"/>
  <c r="J122" s="1"/>
  <c r="J117"/>
  <c r="J116"/>
  <c r="J113"/>
  <c r="J109"/>
  <c r="J108"/>
  <c r="J107"/>
  <c r="J80"/>
  <c r="J79"/>
  <c r="J77"/>
  <c r="J76"/>
  <c r="J74"/>
  <c r="J73"/>
  <c r="J71"/>
  <c r="J70"/>
  <c r="J105"/>
  <c r="J104"/>
  <c r="J103"/>
  <c r="J25"/>
  <c r="J20"/>
  <c r="J14"/>
  <c r="J10"/>
  <c r="J7"/>
  <c r="J106" l="1"/>
  <c r="J32"/>
  <c r="J48"/>
  <c r="J49"/>
  <c r="J50"/>
  <c r="J68"/>
  <c r="J118"/>
  <c r="J120"/>
  <c r="J121"/>
  <c r="J6" l="1"/>
</calcChain>
</file>

<file path=xl/sharedStrings.xml><?xml version="1.0" encoding="utf-8"?>
<sst xmlns="http://schemas.openxmlformats.org/spreadsheetml/2006/main" count="636" uniqueCount="130">
  <si>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</si>
  <si>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</si>
  <si>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</si>
  <si>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</si>
  <si>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</si>
  <si>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</si>
  <si>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</si>
  <si>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</si>
  <si>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Эксплуатация и содержание имущества казны муниципального образования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</si>
  <si>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</si>
  <si>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</si>
  <si>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</si>
  <si>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</si>
  <si>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</si>
  <si>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</si>
  <si>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</si>
  <si>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</si>
  <si>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</si>
  <si>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</si>
  <si>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</si>
  <si>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</si>
  <si>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</si>
  <si>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</si>
  <si>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</si>
  <si>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</si>
  <si>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</si>
  <si>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</si>
  <si>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</si>
  <si>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</si>
  <si>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</si>
  <si>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</si>
  <si>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</si>
  <si>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</si>
  <si>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</si>
  <si>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</si>
  <si>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</si>
  <si>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</si>
  <si>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</si>
  <si>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</si>
  <si>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</si>
  <si>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</si>
  <si>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</si>
  <si>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</si>
  <si>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</si>
  <si>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</si>
  <si>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</si>
  <si>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</si>
  <si>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</si>
  <si>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</si>
  <si>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</si>
  <si>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</si>
  <si>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</si>
  <si>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</si>
  <si>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</si>
  <si>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</si>
  <si>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</si>
  <si>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</si>
  <si>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</si>
  <si>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</si>
  <si>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</si>
  <si>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</si>
  <si>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</si>
  <si>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</si>
  <si>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</si>
  <si>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</si>
  <si>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</si>
  <si>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</si>
  <si>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</si>
  <si>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</si>
  <si>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</si>
  <si>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</si>
  <si>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</si>
  <si>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</si>
  <si>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</si>
  <si>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</si>
  <si>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13 0 14 81630</t>
  </si>
  <si>
    <t>13 0 15 84240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</si>
  <si>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</si>
  <si>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</si>
  <si>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</si>
  <si>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</si>
  <si>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</si>
  <si>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</si>
  <si>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</si>
  <si>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</si>
  <si>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13 0 12 80920</t>
  </si>
  <si>
    <t>13 0 10 80040</t>
  </si>
  <si>
    <t>13 0 16 81730</t>
  </si>
  <si>
    <t>13 0 16 84330</t>
  </si>
  <si>
    <t>13 0 16 84360</t>
  </si>
  <si>
    <t>13 0 16 81830</t>
  </si>
  <si>
    <t>Утверждено на 2021 год</t>
  </si>
  <si>
    <t>Уточненная бюджетная роспись на 2021 год</t>
  </si>
  <si>
    <t>13 0 14 81650</t>
  </si>
  <si>
    <t>13 0 16 81740</t>
  </si>
  <si>
    <t>Мероприятия в сфере коммунального хозяйства</t>
  </si>
  <si>
    <t>13 0 16 84390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</si>
  <si>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 в том чисчле раздельному сбору) и транспортированию твердых коммунальных отходов</t>
  </si>
  <si>
    <t>Прочие мероприятия в области развития транспортной инфраструктуры</t>
  </si>
  <si>
    <t>Реализация инициативных проектов (Благоус-тройство смотровых площадок и тропы здоро-вья городского парка)</t>
  </si>
  <si>
    <t>Закупка товаров, работ и услуг для обеспече-ния государственных (муниципальных) нужд</t>
  </si>
  <si>
    <t>Иные закупки товаров, работ и услуг для обес-печения государственных (муниципальных) нужд</t>
  </si>
  <si>
    <t>13016S5871</t>
  </si>
  <si>
    <t>Кассовое исполнение за 9 месяцев 2021 года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</si>
  <si>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9 месяцев 2021 года</t>
  </si>
  <si>
    <t>Исполнение судебных актов</t>
  </si>
  <si>
    <t>Прочие мероприятия в области жилищ-но-коммунального хозяйства</t>
  </si>
  <si>
    <t>13 0 16 81840</t>
  </si>
  <si>
    <t>13 0 16 81870</t>
  </si>
  <si>
    <t>830</t>
  </si>
  <si>
    <t>Реализация переданных полномочий по реше-нию отдельных вопросов местного значения поселений в соответствии с заключенными соглашениями по созданию условий для мас-сового отдыха жителей поселения и организа-ция обустройства мест массового отдыха насе-ления</t>
  </si>
  <si>
    <t>Обеспечение государственных (муниципальных) нужд</t>
  </si>
  <si>
    <t>1000</t>
  </si>
  <si>
    <t>Общегосударственные вопросы</t>
  </si>
  <si>
    <t>0100</t>
  </si>
  <si>
    <t>Другие бщегосударственные вопросы</t>
  </si>
  <si>
    <t>0400</t>
  </si>
  <si>
    <t>Транспорт</t>
  </si>
  <si>
    <t>Национальная экономика</t>
  </si>
  <si>
    <t>Дорожное хозяйство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</si>
  <si>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</si>
  <si>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</si>
  <si>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</si>
  <si>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</si>
  <si>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</si>
  <si>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</si>
  <si>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1013</t>
  </si>
  <si>
    <t>Пенсионное обеспечение</t>
  </si>
  <si>
    <t xml:space="preserve">Социальное обеспечение </t>
  </si>
  <si>
    <r>
      <t xml:space="preserve">Приложение 3 
к постановлению 
Администрации Трубчевского муниципального района
от 21.10.2021 г. № </t>
    </r>
    <r>
      <rPr>
        <u val="singleAccounting"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</si>
</sst>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00000"/>
  </numFmts>
  <fonts count="21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u/>
      <sz val="14"/>
      <color rgb="FF000000"/>
      <name val="Arial"/>
      <family val="2"/>
      <charset val="204"/>
    </font>
    <font>
      <i/>
      <u/>
      <sz val="14"/>
      <name val="Arial"/>
      <family val="2"/>
      <charset val="204"/>
    </font>
    <font>
      <i/>
      <sz val="14"/>
      <name val="Arial"/>
      <family val="2"/>
      <charset val="204"/>
    </font>
    <font>
      <b/>
      <sz val="14"/>
      <name val="Times New Roman"/>
      <family val="1"/>
      <charset val="204"/>
    </font>
    <font>
      <u val="singleAccounting"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44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164" fontId="11" fillId="0" borderId="4" xfId="0" applyNumberFormat="1" applyFont="1" applyFill="1" applyBorder="1" applyAlignment="1">
      <alignment vertical="center" wrapText="1"/>
    </xf>
    <xf numFmtId="164" fontId="12" fillId="0" borderId="4" xfId="0" applyNumberFormat="1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3" fillId="0" borderId="4" xfId="0" applyFont="1" applyBorder="1" applyAlignment="1">
      <alignment vertical="center" wrapText="1"/>
    </xf>
    <xf numFmtId="164" fontId="6" fillId="6" borderId="0" xfId="0" applyNumberFormat="1" applyFont="1" applyFill="1" applyAlignment="1">
      <alignment vertical="top" wrapText="1"/>
    </xf>
    <xf numFmtId="164" fontId="11" fillId="5" borderId="4" xfId="0" applyNumberFormat="1" applyFont="1" applyFill="1" applyBorder="1" applyAlignment="1">
      <alignment vertical="center" wrapText="1"/>
    </xf>
    <xf numFmtId="164" fontId="12" fillId="5" borderId="4" xfId="0" applyNumberFormat="1" applyFont="1" applyFill="1" applyBorder="1" applyAlignment="1">
      <alignment vertical="center" wrapText="1"/>
    </xf>
    <xf numFmtId="0" fontId="13" fillId="0" borderId="4" xfId="0" applyNumberFormat="1" applyFont="1" applyBorder="1" applyAlignment="1">
      <alignment vertical="center" wrapText="1" shrinkToFit="1"/>
    </xf>
    <xf numFmtId="165" fontId="12" fillId="0" borderId="4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vertical="center" wrapText="1"/>
    </xf>
    <xf numFmtId="164" fontId="12" fillId="5" borderId="7" xfId="0" applyNumberFormat="1" applyFont="1" applyFill="1" applyBorder="1" applyAlignment="1">
      <alignment vertical="center" wrapText="1"/>
    </xf>
    <xf numFmtId="46" fontId="12" fillId="0" borderId="4" xfId="0" applyNumberFormat="1" applyFont="1" applyFill="1" applyBorder="1" applyAlignment="1">
      <alignment vertical="center" wrapText="1"/>
    </xf>
    <xf numFmtId="4" fontId="10" fillId="0" borderId="4" xfId="10" applyNumberFormat="1" applyFont="1" applyFill="1" applyBorder="1" applyAlignment="1" applyProtection="1">
      <alignment horizontal="center" vertical="center" wrapText="1" shrinkToFit="1"/>
      <protection hidden="1"/>
    </xf>
    <xf numFmtId="0" fontId="6" fillId="0" borderId="4" xfId="0" applyNumberFormat="1" applyFont="1" applyFill="1" applyBorder="1" applyAlignment="1">
      <alignment wrapText="1"/>
    </xf>
    <xf numFmtId="0" fontId="8" fillId="0" borderId="3" xfId="9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vertical="center" wrapText="1"/>
    </xf>
    <xf numFmtId="164" fontId="17" fillId="5" borderId="4" xfId="0" applyNumberFormat="1" applyFont="1" applyFill="1" applyBorder="1" applyAlignment="1">
      <alignment vertical="center" wrapText="1"/>
    </xf>
    <xf numFmtId="49" fontId="14" fillId="5" borderId="4" xfId="0" applyNumberFormat="1" applyFont="1" applyFill="1" applyBorder="1" applyAlignment="1">
      <alignment horizontal="center" vertical="center"/>
    </xf>
    <xf numFmtId="164" fontId="18" fillId="5" borderId="4" xfId="0" applyNumberFormat="1" applyFont="1" applyFill="1" applyBorder="1" applyAlignment="1">
      <alignment vertical="center" wrapText="1"/>
    </xf>
    <xf numFmtId="164" fontId="12" fillId="0" borderId="4" xfId="0" applyNumberFormat="1" applyFont="1" applyFill="1" applyBorder="1" applyAlignment="1">
      <alignment vertical="top" wrapText="1"/>
    </xf>
    <xf numFmtId="49" fontId="14" fillId="0" borderId="4" xfId="0" applyNumberFormat="1" applyFont="1" applyFill="1" applyBorder="1" applyAlignment="1">
      <alignment horizontal="center" vertical="center"/>
    </xf>
    <xf numFmtId="0" fontId="19" fillId="0" borderId="4" xfId="0" applyNumberFormat="1" applyFont="1" applyFill="1" applyBorder="1" applyAlignment="1">
      <alignment horizontal="center" vertical="center" wrapText="1"/>
    </xf>
    <xf numFmtId="4" fontId="19" fillId="0" borderId="4" xfId="9" applyNumberFormat="1" applyFont="1" applyFill="1" applyBorder="1" applyAlignment="1">
      <alignment horizontal="center" vertical="center" wrapText="1"/>
    </xf>
    <xf numFmtId="43" fontId="19" fillId="0" borderId="4" xfId="10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top" wrapText="1"/>
    </xf>
    <xf numFmtId="164" fontId="14" fillId="0" borderId="4" xfId="0" applyFont="1" applyFill="1" applyBorder="1" applyAlignment="1">
      <alignment horizontal="right" vertical="center"/>
    </xf>
    <xf numFmtId="11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32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2"/>
  <sheetViews>
    <sheetView tabSelected="1" view="pageBreakPreview" zoomScale="75" zoomScaleNormal="100" zoomScaleSheetLayoutView="75" workbookViewId="0">
      <selection activeCell="C1" sqref="C1:J1"/>
    </sheetView>
  </sheetViews>
  <sheetFormatPr defaultRowHeight="18.75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9.6640625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>
      <c r="A1" s="1"/>
      <c r="B1" s="2"/>
      <c r="C1" s="43" t="s">
        <v>129</v>
      </c>
      <c r="D1" s="43"/>
      <c r="E1" s="43"/>
      <c r="F1" s="43"/>
      <c r="G1" s="43"/>
      <c r="H1" s="43"/>
      <c r="I1" s="43"/>
      <c r="J1" s="43"/>
    </row>
    <row r="2" spans="1:10" ht="70.5" customHeight="1">
      <c r="A2" s="42" t="s">
        <v>104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75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91</v>
      </c>
      <c r="H4" s="22" t="s">
        <v>92</v>
      </c>
      <c r="I4" s="22" t="s">
        <v>103</v>
      </c>
      <c r="J4" s="4" t="s">
        <v>6</v>
      </c>
    </row>
    <row r="5" spans="1:10" ht="112.5">
      <c r="A5" s="6" t="s">
        <v>66</v>
      </c>
      <c r="B5" s="31">
        <v>13</v>
      </c>
      <c r="C5" s="31"/>
      <c r="D5" s="31"/>
      <c r="E5" s="31"/>
      <c r="F5" s="31"/>
      <c r="G5" s="32">
        <f>G6+G10</f>
        <v>50466571.639999993</v>
      </c>
      <c r="H5" s="32">
        <f>H6+H10</f>
        <v>57722495.660000004</v>
      </c>
      <c r="I5" s="32">
        <f>I6+I10</f>
        <v>31374238.18</v>
      </c>
      <c r="J5" s="33">
        <f>I5/H5*100</f>
        <v>54.353571898211307</v>
      </c>
    </row>
    <row r="6" spans="1:10" ht="37.5">
      <c r="A6" s="6" t="s">
        <v>26</v>
      </c>
      <c r="B6" s="34" t="s">
        <v>41</v>
      </c>
      <c r="C6" s="34" t="s">
        <v>54</v>
      </c>
      <c r="D6" s="30" t="s">
        <v>112</v>
      </c>
      <c r="E6" s="30"/>
      <c r="F6" s="30"/>
      <c r="G6" s="23">
        <v>94292.76</v>
      </c>
      <c r="H6" s="23">
        <v>94292.76</v>
      </c>
      <c r="I6" s="20">
        <f>I7</f>
        <v>70719.570000000007</v>
      </c>
      <c r="J6" s="33">
        <f>I6/H6*100</f>
        <v>75.000000000000014</v>
      </c>
    </row>
    <row r="7" spans="1:10" ht="56.25">
      <c r="A7" s="6" t="s">
        <v>23</v>
      </c>
      <c r="B7" s="30" t="s">
        <v>41</v>
      </c>
      <c r="C7" s="30" t="s">
        <v>54</v>
      </c>
      <c r="D7" s="30" t="s">
        <v>73</v>
      </c>
      <c r="E7" s="30" t="s">
        <v>74</v>
      </c>
      <c r="F7" s="30"/>
      <c r="G7" s="23">
        <v>94292.76</v>
      </c>
      <c r="H7" s="23">
        <v>94292.76</v>
      </c>
      <c r="I7" s="20">
        <f>I8</f>
        <v>70719.570000000007</v>
      </c>
      <c r="J7" s="33">
        <f t="shared" ref="J7:J25" si="0">I7/H7*100</f>
        <v>75.000000000000014</v>
      </c>
    </row>
    <row r="8" spans="1:10" ht="37.5">
      <c r="A8" s="6" t="s">
        <v>24</v>
      </c>
      <c r="B8" s="30" t="s">
        <v>41</v>
      </c>
      <c r="C8" s="30" t="s">
        <v>54</v>
      </c>
      <c r="D8" s="30" t="s">
        <v>73</v>
      </c>
      <c r="E8" s="30" t="s">
        <v>74</v>
      </c>
      <c r="F8" s="30" t="s">
        <v>55</v>
      </c>
      <c r="G8" s="23">
        <v>94292.76</v>
      </c>
      <c r="H8" s="23">
        <v>94292.76</v>
      </c>
      <c r="I8" s="20">
        <f>I9</f>
        <v>70719.570000000007</v>
      </c>
      <c r="J8" s="33">
        <f>I8/H8*100</f>
        <v>75.000000000000014</v>
      </c>
    </row>
    <row r="9" spans="1:10" ht="37.5">
      <c r="A9" s="7" t="s">
        <v>25</v>
      </c>
      <c r="B9" s="30" t="s">
        <v>41</v>
      </c>
      <c r="C9" s="30" t="s">
        <v>54</v>
      </c>
      <c r="D9" s="30" t="s">
        <v>73</v>
      </c>
      <c r="E9" s="30" t="s">
        <v>74</v>
      </c>
      <c r="F9" s="30" t="s">
        <v>56</v>
      </c>
      <c r="G9" s="23">
        <v>94292.76</v>
      </c>
      <c r="H9" s="23">
        <v>94292.76</v>
      </c>
      <c r="I9" s="20">
        <v>70719.570000000007</v>
      </c>
      <c r="J9" s="33">
        <f>I9/H9*100</f>
        <v>75.000000000000014</v>
      </c>
    </row>
    <row r="10" spans="1:10" ht="37.5">
      <c r="A10" s="25" t="s">
        <v>43</v>
      </c>
      <c r="B10" s="34" t="s">
        <v>41</v>
      </c>
      <c r="C10" s="34" t="s">
        <v>42</v>
      </c>
      <c r="D10" s="34"/>
      <c r="E10" s="34"/>
      <c r="F10" s="34"/>
      <c r="G10" s="24">
        <f>G11+G22+G34+G97</f>
        <v>50372278.879999995</v>
      </c>
      <c r="H10" s="24">
        <f t="shared" ref="H10:I10" si="1">H11+H22+H34+H97</f>
        <v>57628202.900000006</v>
      </c>
      <c r="I10" s="24">
        <f t="shared" si="1"/>
        <v>31303518.609999999</v>
      </c>
      <c r="J10" s="33">
        <f t="shared" si="0"/>
        <v>54.31978967714781</v>
      </c>
    </row>
    <row r="11" spans="1:10">
      <c r="A11" s="8" t="s">
        <v>113</v>
      </c>
      <c r="B11" s="30" t="s">
        <v>41</v>
      </c>
      <c r="C11" s="30" t="s">
        <v>42</v>
      </c>
      <c r="D11" s="30" t="s">
        <v>114</v>
      </c>
      <c r="E11" s="30"/>
      <c r="F11" s="30"/>
      <c r="G11" s="23">
        <v>3088750</v>
      </c>
      <c r="H11" s="23">
        <v>3192710.5</v>
      </c>
      <c r="I11" s="20">
        <v>475037.87</v>
      </c>
      <c r="J11" s="33">
        <f>I11/H11*100</f>
        <v>14.878826940306677</v>
      </c>
    </row>
    <row r="12" spans="1:10">
      <c r="A12" s="8" t="s">
        <v>115</v>
      </c>
      <c r="B12" s="30" t="s">
        <v>41</v>
      </c>
      <c r="C12" s="30" t="s">
        <v>42</v>
      </c>
      <c r="D12" s="30" t="s">
        <v>30</v>
      </c>
      <c r="E12" s="30" t="s">
        <v>86</v>
      </c>
      <c r="F12" s="30"/>
      <c r="G12" s="23">
        <v>1120000</v>
      </c>
      <c r="H12" s="23">
        <v>1170375</v>
      </c>
      <c r="I12" s="20">
        <v>10915.6</v>
      </c>
      <c r="J12" s="33">
        <f>I12/H12*100</f>
        <v>0.93265833600341774</v>
      </c>
    </row>
    <row r="13" spans="1:10" ht="56.25">
      <c r="A13" s="8" t="s">
        <v>13</v>
      </c>
      <c r="B13" s="30" t="s">
        <v>41</v>
      </c>
      <c r="C13" s="30" t="s">
        <v>42</v>
      </c>
      <c r="D13" s="30" t="s">
        <v>30</v>
      </c>
      <c r="E13" s="30" t="s">
        <v>86</v>
      </c>
      <c r="F13" s="30"/>
      <c r="G13" s="23">
        <v>1120000</v>
      </c>
      <c r="H13" s="23">
        <v>1170375</v>
      </c>
      <c r="I13" s="20">
        <v>10915.6</v>
      </c>
      <c r="J13" s="33">
        <f>I13/H13*100</f>
        <v>0.93265833600341774</v>
      </c>
    </row>
    <row r="14" spans="1:10" ht="56.25">
      <c r="A14" s="8" t="s">
        <v>44</v>
      </c>
      <c r="B14" s="30" t="s">
        <v>41</v>
      </c>
      <c r="C14" s="30" t="s">
        <v>42</v>
      </c>
      <c r="D14" s="30" t="s">
        <v>30</v>
      </c>
      <c r="E14" s="30" t="s">
        <v>86</v>
      </c>
      <c r="F14" s="30" t="s">
        <v>39</v>
      </c>
      <c r="G14" s="23">
        <v>1120000</v>
      </c>
      <c r="H14" s="23">
        <v>1170375</v>
      </c>
      <c r="I14" s="20">
        <v>10915.6</v>
      </c>
      <c r="J14" s="33">
        <f t="shared" si="0"/>
        <v>0.93265833600341774</v>
      </c>
    </row>
    <row r="15" spans="1:10" ht="56.25">
      <c r="A15" s="8" t="s">
        <v>45</v>
      </c>
      <c r="B15" s="30" t="s">
        <v>41</v>
      </c>
      <c r="C15" s="30" t="s">
        <v>42</v>
      </c>
      <c r="D15" s="30" t="s">
        <v>30</v>
      </c>
      <c r="E15" s="30" t="s">
        <v>86</v>
      </c>
      <c r="F15" s="30" t="s">
        <v>40</v>
      </c>
      <c r="G15" s="23">
        <v>1120000</v>
      </c>
      <c r="H15" s="23">
        <v>1170375</v>
      </c>
      <c r="I15" s="20">
        <v>10915.6</v>
      </c>
      <c r="J15" s="33">
        <f>I15/H15*100</f>
        <v>0.93265833600341774</v>
      </c>
    </row>
    <row r="16" spans="1:10" ht="37.5">
      <c r="A16" s="8" t="s">
        <v>9</v>
      </c>
      <c r="B16" s="30" t="s">
        <v>41</v>
      </c>
      <c r="C16" s="30" t="s">
        <v>42</v>
      </c>
      <c r="D16" s="30" t="s">
        <v>30</v>
      </c>
      <c r="E16" s="30" t="s">
        <v>77</v>
      </c>
      <c r="F16" s="30"/>
      <c r="G16" s="23">
        <v>9000</v>
      </c>
      <c r="H16" s="23">
        <v>9000</v>
      </c>
      <c r="I16" s="20">
        <v>9000</v>
      </c>
      <c r="J16" s="33">
        <f t="shared" si="0"/>
        <v>100</v>
      </c>
    </row>
    <row r="17" spans="1:10">
      <c r="A17" s="8" t="s">
        <v>10</v>
      </c>
      <c r="B17" s="30" t="s">
        <v>41</v>
      </c>
      <c r="C17" s="30" t="s">
        <v>42</v>
      </c>
      <c r="D17" s="30" t="s">
        <v>30</v>
      </c>
      <c r="E17" s="30" t="s">
        <v>77</v>
      </c>
      <c r="F17" s="30" t="s">
        <v>57</v>
      </c>
      <c r="G17" s="23">
        <v>9000</v>
      </c>
      <c r="H17" s="23">
        <v>9000</v>
      </c>
      <c r="I17" s="20">
        <v>9000</v>
      </c>
      <c r="J17" s="33">
        <f t="shared" si="0"/>
        <v>100</v>
      </c>
    </row>
    <row r="18" spans="1:10" ht="37.5">
      <c r="A18" s="8" t="s">
        <v>11</v>
      </c>
      <c r="B18" s="30" t="s">
        <v>41</v>
      </c>
      <c r="C18" s="30" t="s">
        <v>42</v>
      </c>
      <c r="D18" s="30" t="s">
        <v>30</v>
      </c>
      <c r="E18" s="30" t="s">
        <v>77</v>
      </c>
      <c r="F18" s="30" t="s">
        <v>58</v>
      </c>
      <c r="G18" s="23">
        <v>9000</v>
      </c>
      <c r="H18" s="23">
        <v>9000</v>
      </c>
      <c r="I18" s="20">
        <v>9000</v>
      </c>
      <c r="J18" s="33">
        <f>I18/H18*100</f>
        <v>100</v>
      </c>
    </row>
    <row r="19" spans="1:10" ht="56.25">
      <c r="A19" s="9" t="s">
        <v>8</v>
      </c>
      <c r="B19" s="30" t="s">
        <v>41</v>
      </c>
      <c r="C19" s="30" t="s">
        <v>42</v>
      </c>
      <c r="D19" s="30" t="s">
        <v>30</v>
      </c>
      <c r="E19" s="30" t="s">
        <v>85</v>
      </c>
      <c r="F19" s="30"/>
      <c r="G19" s="23">
        <v>1959750</v>
      </c>
      <c r="H19" s="23">
        <v>2013335.5</v>
      </c>
      <c r="I19" s="20">
        <f>I20</f>
        <v>455122.27</v>
      </c>
      <c r="J19" s="33">
        <f>I19/H19*100</f>
        <v>22.605386434600693</v>
      </c>
    </row>
    <row r="20" spans="1:10" ht="56.25">
      <c r="A20" s="8" t="s">
        <v>44</v>
      </c>
      <c r="B20" s="30" t="s">
        <v>41</v>
      </c>
      <c r="C20" s="30" t="s">
        <v>42</v>
      </c>
      <c r="D20" s="30" t="s">
        <v>30</v>
      </c>
      <c r="E20" s="30" t="s">
        <v>85</v>
      </c>
      <c r="F20" s="30" t="s">
        <v>39</v>
      </c>
      <c r="G20" s="23">
        <v>1959750</v>
      </c>
      <c r="H20" s="23">
        <v>2013335.5</v>
      </c>
      <c r="I20" s="20">
        <f>I21</f>
        <v>455122.27</v>
      </c>
      <c r="J20" s="33">
        <f t="shared" si="0"/>
        <v>22.605386434600693</v>
      </c>
    </row>
    <row r="21" spans="1:10" ht="56.25">
      <c r="A21" s="8" t="s">
        <v>45</v>
      </c>
      <c r="B21" s="30" t="s">
        <v>41</v>
      </c>
      <c r="C21" s="30" t="s">
        <v>42</v>
      </c>
      <c r="D21" s="30" t="s">
        <v>30</v>
      </c>
      <c r="E21" s="30" t="s">
        <v>85</v>
      </c>
      <c r="F21" s="30" t="s">
        <v>40</v>
      </c>
      <c r="G21" s="23">
        <v>1959750</v>
      </c>
      <c r="H21" s="23">
        <v>2013335.5</v>
      </c>
      <c r="I21" s="20">
        <v>455122.27</v>
      </c>
      <c r="J21" s="33">
        <f>I21/H21*100</f>
        <v>22.605386434600693</v>
      </c>
    </row>
    <row r="22" spans="1:10">
      <c r="A22" s="8" t="s">
        <v>118</v>
      </c>
      <c r="B22" s="30" t="s">
        <v>41</v>
      </c>
      <c r="C22" s="30" t="s">
        <v>42</v>
      </c>
      <c r="D22" s="30" t="s">
        <v>116</v>
      </c>
      <c r="E22" s="30"/>
      <c r="F22" s="30"/>
      <c r="G22" s="23">
        <f>G23+G30</f>
        <v>19465300</v>
      </c>
      <c r="H22" s="23">
        <f>H23+H30</f>
        <v>23594955.620000001</v>
      </c>
      <c r="I22" s="20">
        <f>I23+I30</f>
        <v>11139815.85</v>
      </c>
      <c r="J22" s="33"/>
    </row>
    <row r="23" spans="1:10">
      <c r="A23" s="8" t="s">
        <v>117</v>
      </c>
      <c r="B23" s="30" t="s">
        <v>41</v>
      </c>
      <c r="C23" s="30" t="s">
        <v>42</v>
      </c>
      <c r="D23" s="30" t="s">
        <v>31</v>
      </c>
      <c r="E23" s="30"/>
      <c r="F23" s="30"/>
      <c r="G23" s="23">
        <f>G24+G27</f>
        <v>600000</v>
      </c>
      <c r="H23" s="23">
        <f>H24+H27</f>
        <v>600000</v>
      </c>
      <c r="I23" s="20">
        <f>I24+I27</f>
        <v>423333.36</v>
      </c>
      <c r="J23" s="33">
        <f>I23/H23*100</f>
        <v>70.55556</v>
      </c>
    </row>
    <row r="24" spans="1:10" ht="131.25">
      <c r="A24" s="8" t="s">
        <v>14</v>
      </c>
      <c r="B24" s="30" t="s">
        <v>41</v>
      </c>
      <c r="C24" s="30" t="s">
        <v>42</v>
      </c>
      <c r="D24" s="30" t="s">
        <v>31</v>
      </c>
      <c r="E24" s="30" t="s">
        <v>75</v>
      </c>
      <c r="F24" s="30"/>
      <c r="G24" s="23">
        <v>500000</v>
      </c>
      <c r="H24" s="23">
        <v>500000</v>
      </c>
      <c r="I24" s="20">
        <f>I25</f>
        <v>333333.36</v>
      </c>
      <c r="J24" s="33">
        <f>I24/H24*100</f>
        <v>66.666671999999991</v>
      </c>
    </row>
    <row r="25" spans="1:10">
      <c r="A25" s="8" t="s">
        <v>10</v>
      </c>
      <c r="B25" s="30" t="s">
        <v>41</v>
      </c>
      <c r="C25" s="30" t="s">
        <v>42</v>
      </c>
      <c r="D25" s="30" t="s">
        <v>31</v>
      </c>
      <c r="E25" s="30" t="s">
        <v>75</v>
      </c>
      <c r="F25" s="30" t="s">
        <v>57</v>
      </c>
      <c r="G25" s="23">
        <v>500000</v>
      </c>
      <c r="H25" s="23">
        <v>500000</v>
      </c>
      <c r="I25" s="20">
        <f>I26</f>
        <v>333333.36</v>
      </c>
      <c r="J25" s="33">
        <f t="shared" si="0"/>
        <v>66.666671999999991</v>
      </c>
    </row>
    <row r="26" spans="1:10" ht="93.75">
      <c r="A26" s="8" t="s">
        <v>46</v>
      </c>
      <c r="B26" s="30" t="s">
        <v>41</v>
      </c>
      <c r="C26" s="30" t="s">
        <v>42</v>
      </c>
      <c r="D26" s="30" t="s">
        <v>31</v>
      </c>
      <c r="E26" s="30" t="s">
        <v>75</v>
      </c>
      <c r="F26" s="30" t="s">
        <v>59</v>
      </c>
      <c r="G26" s="23">
        <v>500000</v>
      </c>
      <c r="H26" s="23">
        <v>500000</v>
      </c>
      <c r="I26" s="20">
        <v>333333.36</v>
      </c>
      <c r="J26" s="33">
        <f t="shared" ref="J26:J31" si="2">I26/H26*100</f>
        <v>66.666671999999991</v>
      </c>
    </row>
    <row r="27" spans="1:10" ht="56.25">
      <c r="A27" s="8" t="s">
        <v>98</v>
      </c>
      <c r="B27" s="30" t="s">
        <v>41</v>
      </c>
      <c r="C27" s="30" t="s">
        <v>42</v>
      </c>
      <c r="D27" s="30" t="s">
        <v>31</v>
      </c>
      <c r="E27" s="30" t="s">
        <v>93</v>
      </c>
      <c r="F27" s="30"/>
      <c r="G27" s="23">
        <v>100000</v>
      </c>
      <c r="H27" s="23">
        <v>100000</v>
      </c>
      <c r="I27" s="20">
        <f>I28</f>
        <v>90000</v>
      </c>
      <c r="J27" s="33">
        <f t="shared" si="2"/>
        <v>90</v>
      </c>
    </row>
    <row r="28" spans="1:10" ht="56.25">
      <c r="A28" s="8" t="s">
        <v>44</v>
      </c>
      <c r="B28" s="30" t="s">
        <v>41</v>
      </c>
      <c r="C28" s="30" t="s">
        <v>42</v>
      </c>
      <c r="D28" s="30" t="s">
        <v>31</v>
      </c>
      <c r="E28" s="30" t="s">
        <v>93</v>
      </c>
      <c r="F28" s="30" t="s">
        <v>39</v>
      </c>
      <c r="G28" s="23">
        <v>100000</v>
      </c>
      <c r="H28" s="23">
        <v>100000</v>
      </c>
      <c r="I28" s="20">
        <f>I29</f>
        <v>90000</v>
      </c>
      <c r="J28" s="33">
        <f t="shared" si="2"/>
        <v>90</v>
      </c>
    </row>
    <row r="29" spans="1:10" ht="56.25">
      <c r="A29" s="8" t="s">
        <v>45</v>
      </c>
      <c r="B29" s="30" t="s">
        <v>41</v>
      </c>
      <c r="C29" s="30" t="s">
        <v>42</v>
      </c>
      <c r="D29" s="30" t="s">
        <v>31</v>
      </c>
      <c r="E29" s="30" t="s">
        <v>93</v>
      </c>
      <c r="F29" s="30" t="s">
        <v>40</v>
      </c>
      <c r="G29" s="23">
        <v>100000</v>
      </c>
      <c r="H29" s="23">
        <v>100000</v>
      </c>
      <c r="I29" s="20">
        <v>90000</v>
      </c>
      <c r="J29" s="33">
        <f t="shared" si="2"/>
        <v>90</v>
      </c>
    </row>
    <row r="30" spans="1:10">
      <c r="A30" s="8" t="s">
        <v>119</v>
      </c>
      <c r="B30" s="30" t="s">
        <v>41</v>
      </c>
      <c r="C30" s="30" t="s">
        <v>42</v>
      </c>
      <c r="D30" s="30" t="s">
        <v>32</v>
      </c>
      <c r="E30" s="30"/>
      <c r="F30" s="30"/>
      <c r="G30" s="23">
        <v>18865300</v>
      </c>
      <c r="H30" s="23">
        <v>22994955.620000001</v>
      </c>
      <c r="I30" s="20">
        <f>I31</f>
        <v>10716482.49</v>
      </c>
      <c r="J30" s="33">
        <f t="shared" si="2"/>
        <v>46.603623277616919</v>
      </c>
    </row>
    <row r="31" spans="1:10" ht="168.75">
      <c r="A31" s="7" t="s">
        <v>15</v>
      </c>
      <c r="B31" s="30" t="s">
        <v>41</v>
      </c>
      <c r="C31" s="30" t="s">
        <v>42</v>
      </c>
      <c r="D31" s="30" t="s">
        <v>32</v>
      </c>
      <c r="E31" s="30" t="s">
        <v>76</v>
      </c>
      <c r="F31" s="30"/>
      <c r="G31" s="23">
        <v>18865300</v>
      </c>
      <c r="H31" s="23">
        <v>22994955.620000001</v>
      </c>
      <c r="I31" s="20">
        <f>I32</f>
        <v>10716482.49</v>
      </c>
      <c r="J31" s="33">
        <f t="shared" si="2"/>
        <v>46.603623277616919</v>
      </c>
    </row>
    <row r="32" spans="1:10">
      <c r="A32" s="8" t="s">
        <v>16</v>
      </c>
      <c r="B32" s="30" t="s">
        <v>41</v>
      </c>
      <c r="C32" s="30" t="s">
        <v>42</v>
      </c>
      <c r="D32" s="30" t="s">
        <v>32</v>
      </c>
      <c r="E32" s="30" t="s">
        <v>76</v>
      </c>
      <c r="F32" s="30" t="s">
        <v>60</v>
      </c>
      <c r="G32" s="23">
        <v>18865300</v>
      </c>
      <c r="H32" s="23">
        <v>22994955.620000001</v>
      </c>
      <c r="I32" s="20">
        <f>I33</f>
        <v>10716482.49</v>
      </c>
      <c r="J32" s="33">
        <f t="shared" ref="J32:J68" si="3">I32/H32*100</f>
        <v>46.603623277616919</v>
      </c>
    </row>
    <row r="33" spans="1:10">
      <c r="A33" s="8" t="s">
        <v>17</v>
      </c>
      <c r="B33" s="30" t="s">
        <v>41</v>
      </c>
      <c r="C33" s="30" t="s">
        <v>42</v>
      </c>
      <c r="D33" s="30" t="s">
        <v>32</v>
      </c>
      <c r="E33" s="30" t="s">
        <v>76</v>
      </c>
      <c r="F33" s="30" t="s">
        <v>61</v>
      </c>
      <c r="G33" s="23">
        <v>18865300</v>
      </c>
      <c r="H33" s="23">
        <v>22994955.620000001</v>
      </c>
      <c r="I33" s="20">
        <v>10716482.49</v>
      </c>
      <c r="J33" s="33">
        <f>I33/H33*100</f>
        <v>46.603623277616919</v>
      </c>
    </row>
    <row r="34" spans="1:10" s="10" customFormat="1">
      <c r="A34" s="13" t="s">
        <v>120</v>
      </c>
      <c r="B34" s="27" t="s">
        <v>41</v>
      </c>
      <c r="C34" s="27" t="s">
        <v>42</v>
      </c>
      <c r="D34" s="27" t="s">
        <v>121</v>
      </c>
      <c r="E34" s="30"/>
      <c r="F34" s="30"/>
      <c r="G34" s="23">
        <f>G35+G56+G63</f>
        <v>27599200.239999998</v>
      </c>
      <c r="H34" s="23">
        <f t="shared" ref="H34:I34" si="4">H35+H56+H63</f>
        <v>30621508.140000001</v>
      </c>
      <c r="I34" s="23">
        <f t="shared" si="4"/>
        <v>19524543.41</v>
      </c>
      <c r="J34" s="33">
        <f t="shared" ref="J34:J35" si="5">I34/H34*100</f>
        <v>63.760881145157079</v>
      </c>
    </row>
    <row r="35" spans="1:10" s="10" customFormat="1">
      <c r="A35" s="13" t="s">
        <v>122</v>
      </c>
      <c r="B35" s="27" t="s">
        <v>41</v>
      </c>
      <c r="C35" s="27" t="s">
        <v>42</v>
      </c>
      <c r="D35" s="30" t="s">
        <v>33</v>
      </c>
      <c r="E35" s="30"/>
      <c r="F35" s="30"/>
      <c r="G35" s="23">
        <f>G36+G39+G42+G45</f>
        <v>1589777.4400000002</v>
      </c>
      <c r="H35" s="23">
        <f>H36+H39+H42+H45+H48+H51</f>
        <v>3407346.0100000002</v>
      </c>
      <c r="I35" s="23">
        <f>I36+I39+I42+I45+I48+I51</f>
        <v>791712.7</v>
      </c>
      <c r="J35" s="33">
        <f t="shared" si="5"/>
        <v>23.235465305738053</v>
      </c>
    </row>
    <row r="36" spans="1:10" s="10" customFormat="1" ht="93.75">
      <c r="A36" s="7" t="s">
        <v>18</v>
      </c>
      <c r="B36" s="30" t="s">
        <v>41</v>
      </c>
      <c r="C36" s="30" t="s">
        <v>42</v>
      </c>
      <c r="D36" s="30" t="s">
        <v>33</v>
      </c>
      <c r="E36" s="30" t="s">
        <v>90</v>
      </c>
      <c r="F36" s="30"/>
      <c r="G36" s="23">
        <v>190825.44</v>
      </c>
      <c r="H36" s="23">
        <v>190825.44</v>
      </c>
      <c r="I36" s="20">
        <f>I37</f>
        <v>126544.2</v>
      </c>
      <c r="J36" s="33">
        <f>I36/H36*100</f>
        <v>66.314114092963706</v>
      </c>
    </row>
    <row r="37" spans="1:10" s="10" customFormat="1" ht="56.25">
      <c r="A37" s="8" t="s">
        <v>44</v>
      </c>
      <c r="B37" s="30" t="s">
        <v>41</v>
      </c>
      <c r="C37" s="30" t="s">
        <v>42</v>
      </c>
      <c r="D37" s="30" t="s">
        <v>33</v>
      </c>
      <c r="E37" s="30" t="s">
        <v>90</v>
      </c>
      <c r="F37" s="30" t="s">
        <v>39</v>
      </c>
      <c r="G37" s="23">
        <v>190825.44</v>
      </c>
      <c r="H37" s="23">
        <v>190825.44</v>
      </c>
      <c r="I37" s="20">
        <f>I38</f>
        <v>126544.2</v>
      </c>
      <c r="J37" s="33">
        <f t="shared" ref="J37" si="6">I37/H37*100</f>
        <v>66.314114092963706</v>
      </c>
    </row>
    <row r="38" spans="1:10" s="10" customFormat="1" ht="56.25">
      <c r="A38" s="17" t="s">
        <v>45</v>
      </c>
      <c r="B38" s="35" t="s">
        <v>41</v>
      </c>
      <c r="C38" s="35" t="s">
        <v>42</v>
      </c>
      <c r="D38" s="36" t="s">
        <v>33</v>
      </c>
      <c r="E38" s="30" t="s">
        <v>90</v>
      </c>
      <c r="F38" s="30" t="s">
        <v>40</v>
      </c>
      <c r="G38" s="37">
        <v>190825.44</v>
      </c>
      <c r="H38" s="23">
        <v>190825.44</v>
      </c>
      <c r="I38" s="20">
        <v>126544.2</v>
      </c>
      <c r="J38" s="33">
        <f>I38/H38*100</f>
        <v>66.314114092963706</v>
      </c>
    </row>
    <row r="39" spans="1:10" s="10" customFormat="1" ht="215.25" customHeight="1">
      <c r="A39" s="19" t="s">
        <v>48</v>
      </c>
      <c r="B39" s="30" t="s">
        <v>41</v>
      </c>
      <c r="C39" s="30" t="s">
        <v>42</v>
      </c>
      <c r="D39" s="30" t="s">
        <v>33</v>
      </c>
      <c r="E39" s="30" t="s">
        <v>67</v>
      </c>
      <c r="F39" s="30"/>
      <c r="G39" s="23">
        <v>1371112.86</v>
      </c>
      <c r="H39" s="23">
        <v>2423759.9300000002</v>
      </c>
      <c r="I39" s="20">
        <v>638924.25</v>
      </c>
      <c r="J39" s="33">
        <f t="shared" ref="J39:J40" si="7">I39/H39*100</f>
        <v>26.360871887175723</v>
      </c>
    </row>
    <row r="40" spans="1:10" s="10" customFormat="1">
      <c r="A40" s="8" t="s">
        <v>10</v>
      </c>
      <c r="B40" s="30" t="s">
        <v>41</v>
      </c>
      <c r="C40" s="30" t="s">
        <v>42</v>
      </c>
      <c r="D40" s="30" t="s">
        <v>33</v>
      </c>
      <c r="E40" s="30" t="s">
        <v>67</v>
      </c>
      <c r="F40" s="30" t="s">
        <v>57</v>
      </c>
      <c r="G40" s="23">
        <v>1371112.86</v>
      </c>
      <c r="H40" s="23">
        <v>2423759.9300000002</v>
      </c>
      <c r="I40" s="20">
        <v>638924.25</v>
      </c>
      <c r="J40" s="33">
        <f t="shared" si="7"/>
        <v>26.360871887175723</v>
      </c>
    </row>
    <row r="41" spans="1:10" s="10" customFormat="1" ht="37.5">
      <c r="A41" s="8" t="s">
        <v>11</v>
      </c>
      <c r="B41" s="30" t="s">
        <v>41</v>
      </c>
      <c r="C41" s="30" t="s">
        <v>42</v>
      </c>
      <c r="D41" s="30" t="s">
        <v>33</v>
      </c>
      <c r="E41" s="30" t="s">
        <v>67</v>
      </c>
      <c r="F41" s="30" t="s">
        <v>58</v>
      </c>
      <c r="G41" s="23">
        <v>1371112.86</v>
      </c>
      <c r="H41" s="23">
        <v>2423759.9300000002</v>
      </c>
      <c r="I41" s="20">
        <v>638924.25</v>
      </c>
      <c r="J41" s="33">
        <f>I41/H41*100</f>
        <v>26.360871887175723</v>
      </c>
    </row>
    <row r="42" spans="1:10" ht="214.5" customHeight="1">
      <c r="A42" s="19" t="s">
        <v>49</v>
      </c>
      <c r="B42" s="30" t="s">
        <v>41</v>
      </c>
      <c r="C42" s="30" t="s">
        <v>42</v>
      </c>
      <c r="D42" s="30" t="s">
        <v>33</v>
      </c>
      <c r="E42" s="30" t="s">
        <v>68</v>
      </c>
      <c r="F42" s="30"/>
      <c r="G42" s="23">
        <v>13849.62</v>
      </c>
      <c r="H42" s="23">
        <v>24482.42</v>
      </c>
      <c r="I42" s="20">
        <v>6453.78</v>
      </c>
      <c r="J42" s="33">
        <f>I42/H42*100</f>
        <v>26.360874456038253</v>
      </c>
    </row>
    <row r="43" spans="1:10">
      <c r="A43" s="8" t="s">
        <v>10</v>
      </c>
      <c r="B43" s="30" t="s">
        <v>41</v>
      </c>
      <c r="C43" s="30" t="s">
        <v>42</v>
      </c>
      <c r="D43" s="30" t="s">
        <v>33</v>
      </c>
      <c r="E43" s="30" t="s">
        <v>68</v>
      </c>
      <c r="F43" s="30" t="s">
        <v>57</v>
      </c>
      <c r="G43" s="23">
        <v>13849.62</v>
      </c>
      <c r="H43" s="23">
        <v>24482.42</v>
      </c>
      <c r="I43" s="20">
        <v>6453.78</v>
      </c>
      <c r="J43" s="33">
        <f t="shared" ref="J43:J46" si="8">I43/H43*100</f>
        <v>26.360874456038253</v>
      </c>
    </row>
    <row r="44" spans="1:10" ht="37.5">
      <c r="A44" s="7" t="s">
        <v>11</v>
      </c>
      <c r="B44" s="30" t="s">
        <v>41</v>
      </c>
      <c r="C44" s="30" t="s">
        <v>42</v>
      </c>
      <c r="D44" s="30" t="s">
        <v>33</v>
      </c>
      <c r="E44" s="30" t="s">
        <v>68</v>
      </c>
      <c r="F44" s="30" t="s">
        <v>58</v>
      </c>
      <c r="G44" s="23">
        <v>13849.62</v>
      </c>
      <c r="H44" s="23">
        <v>24482.42</v>
      </c>
      <c r="I44" s="20">
        <v>6453.78</v>
      </c>
      <c r="J44" s="33">
        <f t="shared" si="8"/>
        <v>26.360874456038253</v>
      </c>
    </row>
    <row r="45" spans="1:10" ht="168.75">
      <c r="A45" s="7" t="s">
        <v>50</v>
      </c>
      <c r="B45" s="30" t="s">
        <v>41</v>
      </c>
      <c r="C45" s="30" t="s">
        <v>42</v>
      </c>
      <c r="D45" s="30" t="s">
        <v>33</v>
      </c>
      <c r="E45" s="30" t="s">
        <v>69</v>
      </c>
      <c r="F45" s="30"/>
      <c r="G45" s="23">
        <v>13989.52</v>
      </c>
      <c r="H45" s="23">
        <v>24729.72</v>
      </c>
      <c r="I45" s="20">
        <v>6518.97</v>
      </c>
      <c r="J45" s="33">
        <f t="shared" si="8"/>
        <v>26.360872666572853</v>
      </c>
    </row>
    <row r="46" spans="1:10">
      <c r="A46" s="8" t="s">
        <v>10</v>
      </c>
      <c r="B46" s="30" t="s">
        <v>41</v>
      </c>
      <c r="C46" s="30" t="s">
        <v>42</v>
      </c>
      <c r="D46" s="30" t="s">
        <v>33</v>
      </c>
      <c r="E46" s="30" t="s">
        <v>69</v>
      </c>
      <c r="F46" s="30" t="s">
        <v>57</v>
      </c>
      <c r="G46" s="23">
        <v>13989.52</v>
      </c>
      <c r="H46" s="23">
        <v>24729.72</v>
      </c>
      <c r="I46" s="20">
        <v>6518.97</v>
      </c>
      <c r="J46" s="33">
        <f t="shared" si="8"/>
        <v>26.360872666572853</v>
      </c>
    </row>
    <row r="47" spans="1:10" ht="37.5">
      <c r="A47" s="8" t="s">
        <v>11</v>
      </c>
      <c r="B47" s="30" t="s">
        <v>41</v>
      </c>
      <c r="C47" s="30" t="s">
        <v>42</v>
      </c>
      <c r="D47" s="30" t="s">
        <v>33</v>
      </c>
      <c r="E47" s="30" t="s">
        <v>69</v>
      </c>
      <c r="F47" s="30" t="s">
        <v>58</v>
      </c>
      <c r="G47" s="23">
        <v>13989.52</v>
      </c>
      <c r="H47" s="23">
        <v>24729.72</v>
      </c>
      <c r="I47" s="20">
        <v>6518.97</v>
      </c>
      <c r="J47" s="33">
        <f>I47/H47*100</f>
        <v>26.360872666572853</v>
      </c>
    </row>
    <row r="48" spans="1:10" s="12" customFormat="1" ht="37.5">
      <c r="A48" s="18" t="s">
        <v>95</v>
      </c>
      <c r="B48" s="27" t="s">
        <v>41</v>
      </c>
      <c r="C48" s="27" t="s">
        <v>42</v>
      </c>
      <c r="D48" s="27" t="s">
        <v>33</v>
      </c>
      <c r="E48" s="38" t="s">
        <v>107</v>
      </c>
      <c r="F48" s="38"/>
      <c r="G48" s="23">
        <v>0</v>
      </c>
      <c r="H48" s="23">
        <v>730277</v>
      </c>
      <c r="I48" s="20">
        <v>0</v>
      </c>
      <c r="J48" s="33">
        <f t="shared" si="3"/>
        <v>0</v>
      </c>
    </row>
    <row r="49" spans="1:10" s="12" customFormat="1" ht="56.25">
      <c r="A49" s="14" t="s">
        <v>44</v>
      </c>
      <c r="B49" s="27" t="s">
        <v>41</v>
      </c>
      <c r="C49" s="27" t="s">
        <v>42</v>
      </c>
      <c r="D49" s="27" t="s">
        <v>33</v>
      </c>
      <c r="E49" s="30" t="s">
        <v>107</v>
      </c>
      <c r="F49" s="30" t="s">
        <v>39</v>
      </c>
      <c r="G49" s="23">
        <v>0</v>
      </c>
      <c r="H49" s="23">
        <v>730277</v>
      </c>
      <c r="I49" s="20">
        <v>0</v>
      </c>
      <c r="J49" s="33">
        <f t="shared" si="3"/>
        <v>0</v>
      </c>
    </row>
    <row r="50" spans="1:10" s="12" customFormat="1" ht="56.25">
      <c r="A50" s="14" t="s">
        <v>45</v>
      </c>
      <c r="B50" s="27" t="s">
        <v>41</v>
      </c>
      <c r="C50" s="27" t="s">
        <v>42</v>
      </c>
      <c r="D50" s="27" t="s">
        <v>33</v>
      </c>
      <c r="E50" s="30" t="s">
        <v>107</v>
      </c>
      <c r="F50" s="30" t="s">
        <v>40</v>
      </c>
      <c r="G50" s="23">
        <v>0</v>
      </c>
      <c r="H50" s="23">
        <v>730277</v>
      </c>
      <c r="I50" s="20">
        <v>0</v>
      </c>
      <c r="J50" s="33">
        <f t="shared" si="3"/>
        <v>0</v>
      </c>
    </row>
    <row r="51" spans="1:10" s="12" customFormat="1" ht="37.5">
      <c r="A51" s="18" t="s">
        <v>106</v>
      </c>
      <c r="B51" s="27" t="s">
        <v>41</v>
      </c>
      <c r="C51" s="27" t="s">
        <v>42</v>
      </c>
      <c r="D51" s="27" t="s">
        <v>33</v>
      </c>
      <c r="E51" s="38" t="s">
        <v>108</v>
      </c>
      <c r="F51" s="38"/>
      <c r="G51" s="23">
        <v>0</v>
      </c>
      <c r="H51" s="23">
        <v>13271.5</v>
      </c>
      <c r="I51" s="20">
        <f>I52+I54</f>
        <v>13271.5</v>
      </c>
      <c r="J51" s="33">
        <f>I51/H51*100</f>
        <v>100</v>
      </c>
    </row>
    <row r="52" spans="1:10" s="12" customFormat="1" ht="56.25">
      <c r="A52" s="14" t="s">
        <v>44</v>
      </c>
      <c r="B52" s="27" t="s">
        <v>41</v>
      </c>
      <c r="C52" s="27" t="s">
        <v>42</v>
      </c>
      <c r="D52" s="27" t="s">
        <v>33</v>
      </c>
      <c r="E52" s="30" t="s">
        <v>108</v>
      </c>
      <c r="F52" s="30" t="s">
        <v>39</v>
      </c>
      <c r="G52" s="23">
        <v>0</v>
      </c>
      <c r="H52" s="23">
        <v>10837.98</v>
      </c>
      <c r="I52" s="20">
        <f>I53</f>
        <v>10837.98</v>
      </c>
      <c r="J52" s="33">
        <f t="shared" ref="J52" si="9">I52/H52*100</f>
        <v>100</v>
      </c>
    </row>
    <row r="53" spans="1:10" s="12" customFormat="1" ht="56.25">
      <c r="A53" s="14" t="s">
        <v>101</v>
      </c>
      <c r="B53" s="27" t="s">
        <v>41</v>
      </c>
      <c r="C53" s="27" t="s">
        <v>42</v>
      </c>
      <c r="D53" s="27" t="s">
        <v>33</v>
      </c>
      <c r="E53" s="30" t="s">
        <v>108</v>
      </c>
      <c r="F53" s="30" t="s">
        <v>40</v>
      </c>
      <c r="G53" s="23">
        <v>0</v>
      </c>
      <c r="H53" s="23">
        <v>10837.98</v>
      </c>
      <c r="I53" s="20">
        <v>10837.98</v>
      </c>
      <c r="J53" s="33">
        <f>I53/H53*100</f>
        <v>100</v>
      </c>
    </row>
    <row r="54" spans="1:10" s="12" customFormat="1">
      <c r="A54" s="14" t="s">
        <v>10</v>
      </c>
      <c r="B54" s="27" t="s">
        <v>41</v>
      </c>
      <c r="C54" s="27" t="s">
        <v>42</v>
      </c>
      <c r="D54" s="27" t="s">
        <v>33</v>
      </c>
      <c r="E54" s="30" t="s">
        <v>108</v>
      </c>
      <c r="F54" s="30" t="s">
        <v>57</v>
      </c>
      <c r="G54" s="23">
        <v>0</v>
      </c>
      <c r="H54" s="23">
        <v>2433.52</v>
      </c>
      <c r="I54" s="20">
        <f>I55</f>
        <v>2433.52</v>
      </c>
      <c r="J54" s="33">
        <f t="shared" ref="J54:J65" si="10">I54/H54*100</f>
        <v>100</v>
      </c>
    </row>
    <row r="55" spans="1:10" s="12" customFormat="1">
      <c r="A55" s="14" t="s">
        <v>105</v>
      </c>
      <c r="B55" s="27" t="s">
        <v>41</v>
      </c>
      <c r="C55" s="27" t="s">
        <v>42</v>
      </c>
      <c r="D55" s="27" t="s">
        <v>33</v>
      </c>
      <c r="E55" s="30" t="s">
        <v>108</v>
      </c>
      <c r="F55" s="30" t="s">
        <v>109</v>
      </c>
      <c r="G55" s="23">
        <v>0</v>
      </c>
      <c r="H55" s="23">
        <v>2433.52</v>
      </c>
      <c r="I55" s="24">
        <v>2433.52</v>
      </c>
      <c r="J55" s="33">
        <f t="shared" si="10"/>
        <v>100</v>
      </c>
    </row>
    <row r="56" spans="1:10" s="10" customFormat="1">
      <c r="A56" s="13" t="s">
        <v>123</v>
      </c>
      <c r="B56" s="27" t="s">
        <v>41</v>
      </c>
      <c r="C56" s="27" t="s">
        <v>42</v>
      </c>
      <c r="D56" s="30" t="s">
        <v>34</v>
      </c>
      <c r="E56" s="30"/>
      <c r="F56" s="30"/>
      <c r="G56" s="23">
        <f>G57+G60</f>
        <v>1068315.92</v>
      </c>
      <c r="H56" s="23">
        <f t="shared" ref="H56:I56" si="11">H57+H60</f>
        <v>2792375.43</v>
      </c>
      <c r="I56" s="23">
        <f t="shared" si="11"/>
        <v>1016853.02</v>
      </c>
      <c r="J56" s="33">
        <f t="shared" si="10"/>
        <v>36.415340468742052</v>
      </c>
    </row>
    <row r="57" spans="1:10" ht="138" customHeight="1">
      <c r="A57" s="26" t="s">
        <v>20</v>
      </c>
      <c r="B57" s="27" t="s">
        <v>41</v>
      </c>
      <c r="C57" s="27" t="s">
        <v>42</v>
      </c>
      <c r="D57" s="30" t="s">
        <v>34</v>
      </c>
      <c r="E57" s="30" t="s">
        <v>94</v>
      </c>
      <c r="F57" s="30"/>
      <c r="G57" s="23">
        <v>48315.92</v>
      </c>
      <c r="H57" s="23">
        <v>1046301.92</v>
      </c>
      <c r="I57" s="20">
        <f>I58</f>
        <v>51478.97</v>
      </c>
      <c r="J57" s="33">
        <f t="shared" si="10"/>
        <v>4.9200875020854395</v>
      </c>
    </row>
    <row r="58" spans="1:10" ht="56.25">
      <c r="A58" s="26" t="s">
        <v>44</v>
      </c>
      <c r="B58" s="27" t="s">
        <v>41</v>
      </c>
      <c r="C58" s="27" t="s">
        <v>42</v>
      </c>
      <c r="D58" s="30" t="s">
        <v>34</v>
      </c>
      <c r="E58" s="30" t="s">
        <v>94</v>
      </c>
      <c r="F58" s="30" t="s">
        <v>39</v>
      </c>
      <c r="G58" s="23">
        <v>48315.92</v>
      </c>
      <c r="H58" s="23">
        <v>1046301.92</v>
      </c>
      <c r="I58" s="20">
        <f>I59</f>
        <v>51478.97</v>
      </c>
      <c r="J58" s="33">
        <f t="shared" si="10"/>
        <v>4.9200875020854395</v>
      </c>
    </row>
    <row r="59" spans="1:10" ht="56.25">
      <c r="A59" s="28" t="s">
        <v>45</v>
      </c>
      <c r="B59" s="27" t="s">
        <v>41</v>
      </c>
      <c r="C59" s="27" t="s">
        <v>42</v>
      </c>
      <c r="D59" s="30" t="s">
        <v>34</v>
      </c>
      <c r="E59" s="30" t="s">
        <v>94</v>
      </c>
      <c r="F59" s="30" t="s">
        <v>40</v>
      </c>
      <c r="G59" s="23">
        <v>48315.92</v>
      </c>
      <c r="H59" s="23">
        <v>1046301.92</v>
      </c>
      <c r="I59" s="20">
        <v>51478.97</v>
      </c>
      <c r="J59" s="33">
        <f>I59/H59*100</f>
        <v>4.9200875020854395</v>
      </c>
    </row>
    <row r="60" spans="1:10" ht="150">
      <c r="A60" s="8" t="s">
        <v>19</v>
      </c>
      <c r="B60" s="30" t="s">
        <v>41</v>
      </c>
      <c r="C60" s="30" t="s">
        <v>42</v>
      </c>
      <c r="D60" s="30" t="s">
        <v>34</v>
      </c>
      <c r="E60" s="30" t="s">
        <v>89</v>
      </c>
      <c r="F60" s="30"/>
      <c r="G60" s="23">
        <v>1020000</v>
      </c>
      <c r="H60" s="23">
        <v>1746073.51</v>
      </c>
      <c r="I60" s="20">
        <f>I61</f>
        <v>965374.05</v>
      </c>
      <c r="J60" s="33">
        <f>I60/H60*100</f>
        <v>55.288282221290906</v>
      </c>
    </row>
    <row r="61" spans="1:10">
      <c r="A61" s="8" t="s">
        <v>16</v>
      </c>
      <c r="B61" s="30" t="s">
        <v>41</v>
      </c>
      <c r="C61" s="30" t="s">
        <v>42</v>
      </c>
      <c r="D61" s="30" t="s">
        <v>34</v>
      </c>
      <c r="E61" s="30" t="s">
        <v>89</v>
      </c>
      <c r="F61" s="30" t="s">
        <v>60</v>
      </c>
      <c r="G61" s="23">
        <v>1020000</v>
      </c>
      <c r="H61" s="23">
        <v>1746073.51</v>
      </c>
      <c r="I61" s="20">
        <f>I62</f>
        <v>965374.05</v>
      </c>
      <c r="J61" s="33">
        <f t="shared" ref="J61" si="12">I61/H61*100</f>
        <v>55.288282221290906</v>
      </c>
    </row>
    <row r="62" spans="1:10">
      <c r="A62" s="8" t="s">
        <v>17</v>
      </c>
      <c r="B62" s="30" t="s">
        <v>41</v>
      </c>
      <c r="C62" s="30" t="s">
        <v>42</v>
      </c>
      <c r="D62" s="30" t="s">
        <v>34</v>
      </c>
      <c r="E62" s="30" t="s">
        <v>89</v>
      </c>
      <c r="F62" s="30" t="s">
        <v>61</v>
      </c>
      <c r="G62" s="23">
        <v>1020000</v>
      </c>
      <c r="H62" s="23">
        <v>1746073.51</v>
      </c>
      <c r="I62" s="20">
        <v>965374.05</v>
      </c>
      <c r="J62" s="33">
        <f>I62/H62*100</f>
        <v>55.288282221290906</v>
      </c>
    </row>
    <row r="63" spans="1:10" s="10" customFormat="1">
      <c r="A63" s="13" t="s">
        <v>124</v>
      </c>
      <c r="B63" s="27" t="s">
        <v>41</v>
      </c>
      <c r="C63" s="27" t="s">
        <v>42</v>
      </c>
      <c r="D63" s="30" t="s">
        <v>35</v>
      </c>
      <c r="E63" s="30"/>
      <c r="F63" s="30"/>
      <c r="G63" s="23">
        <f>G64+G67+G70+G73+G76+G79+G82+G85+G88+G91+G94</f>
        <v>24941106.879999999</v>
      </c>
      <c r="H63" s="23">
        <f t="shared" ref="H63:I63" si="13">H64+H67+H70+H73+H76+H79+H82+H85+H88+H91+H94</f>
        <v>24421786.699999999</v>
      </c>
      <c r="I63" s="23">
        <f t="shared" si="13"/>
        <v>17715977.690000001</v>
      </c>
      <c r="J63" s="33">
        <f t="shared" ref="J63" si="14">I63/H63*100</f>
        <v>72.541693642750559</v>
      </c>
    </row>
    <row r="64" spans="1:10" ht="168.75">
      <c r="A64" s="16" t="s">
        <v>110</v>
      </c>
      <c r="B64" s="30" t="s">
        <v>41</v>
      </c>
      <c r="C64" s="30" t="s">
        <v>42</v>
      </c>
      <c r="D64" s="30" t="s">
        <v>35</v>
      </c>
      <c r="E64" s="30" t="s">
        <v>84</v>
      </c>
      <c r="F64" s="30"/>
      <c r="G64" s="23">
        <v>200000</v>
      </c>
      <c r="H64" s="23">
        <v>200000</v>
      </c>
      <c r="I64" s="20">
        <f>I65</f>
        <v>124243.16</v>
      </c>
      <c r="J64" s="33">
        <f>I64/H64*100</f>
        <v>62.121580000000002</v>
      </c>
    </row>
    <row r="65" spans="1:10">
      <c r="A65" s="8" t="s">
        <v>16</v>
      </c>
      <c r="B65" s="30" t="s">
        <v>41</v>
      </c>
      <c r="C65" s="30" t="s">
        <v>42</v>
      </c>
      <c r="D65" s="30" t="s">
        <v>35</v>
      </c>
      <c r="E65" s="30" t="s">
        <v>84</v>
      </c>
      <c r="F65" s="30" t="s">
        <v>60</v>
      </c>
      <c r="G65" s="23">
        <v>200000</v>
      </c>
      <c r="H65" s="23">
        <v>200000</v>
      </c>
      <c r="I65" s="20">
        <f>I66</f>
        <v>124243.16</v>
      </c>
      <c r="J65" s="33">
        <f t="shared" si="10"/>
        <v>62.121580000000002</v>
      </c>
    </row>
    <row r="66" spans="1:10">
      <c r="A66" s="8" t="s">
        <v>17</v>
      </c>
      <c r="B66" s="30" t="s">
        <v>41</v>
      </c>
      <c r="C66" s="30" t="s">
        <v>42</v>
      </c>
      <c r="D66" s="30" t="s">
        <v>35</v>
      </c>
      <c r="E66" s="30" t="s">
        <v>84</v>
      </c>
      <c r="F66" s="30" t="s">
        <v>61</v>
      </c>
      <c r="G66" s="23">
        <v>200000</v>
      </c>
      <c r="H66" s="23">
        <v>200000</v>
      </c>
      <c r="I66" s="20">
        <v>124243.16</v>
      </c>
      <c r="J66" s="33">
        <f>I66/H66*100</f>
        <v>62.121580000000002</v>
      </c>
    </row>
    <row r="67" spans="1:10" ht="112.5">
      <c r="A67" s="7" t="s">
        <v>21</v>
      </c>
      <c r="B67" s="30" t="s">
        <v>41</v>
      </c>
      <c r="C67" s="30" t="s">
        <v>42</v>
      </c>
      <c r="D67" s="30" t="s">
        <v>35</v>
      </c>
      <c r="E67" s="30" t="s">
        <v>88</v>
      </c>
      <c r="F67" s="30"/>
      <c r="G67" s="23">
        <v>4370000</v>
      </c>
      <c r="H67" s="23">
        <v>4370000</v>
      </c>
      <c r="I67" s="20">
        <f>I68</f>
        <v>3376000</v>
      </c>
      <c r="J67" s="33">
        <f>I67/H67*100</f>
        <v>77.254004576659042</v>
      </c>
    </row>
    <row r="68" spans="1:10">
      <c r="A68" s="8" t="s">
        <v>16</v>
      </c>
      <c r="B68" s="30" t="s">
        <v>41</v>
      </c>
      <c r="C68" s="30" t="s">
        <v>42</v>
      </c>
      <c r="D68" s="30" t="s">
        <v>35</v>
      </c>
      <c r="E68" s="30" t="s">
        <v>88</v>
      </c>
      <c r="F68" s="30" t="s">
        <v>60</v>
      </c>
      <c r="G68" s="23">
        <v>4370000</v>
      </c>
      <c r="H68" s="23">
        <v>4370000</v>
      </c>
      <c r="I68" s="20">
        <f>I69</f>
        <v>3376000</v>
      </c>
      <c r="J68" s="33">
        <f t="shared" si="3"/>
        <v>77.254004576659042</v>
      </c>
    </row>
    <row r="69" spans="1:10">
      <c r="A69" s="8" t="s">
        <v>17</v>
      </c>
      <c r="B69" s="30" t="s">
        <v>41</v>
      </c>
      <c r="C69" s="30" t="s">
        <v>42</v>
      </c>
      <c r="D69" s="30" t="s">
        <v>35</v>
      </c>
      <c r="E69" s="30" t="s">
        <v>88</v>
      </c>
      <c r="F69" s="30" t="s">
        <v>61</v>
      </c>
      <c r="G69" s="23">
        <v>4370000</v>
      </c>
      <c r="H69" s="23">
        <v>4370000</v>
      </c>
      <c r="I69" s="20">
        <v>3376000</v>
      </c>
      <c r="J69" s="33">
        <f t="shared" ref="J69:J82" si="15">I69/H69*100</f>
        <v>77.254004576659042</v>
      </c>
    </row>
    <row r="70" spans="1:10" ht="149.25" customHeight="1">
      <c r="A70" s="8" t="s">
        <v>21</v>
      </c>
      <c r="B70" s="30" t="s">
        <v>41</v>
      </c>
      <c r="C70" s="30" t="s">
        <v>42</v>
      </c>
      <c r="D70" s="30" t="s">
        <v>35</v>
      </c>
      <c r="E70" s="30" t="s">
        <v>81</v>
      </c>
      <c r="F70" s="30"/>
      <c r="G70" s="23">
        <v>4256250</v>
      </c>
      <c r="H70" s="23">
        <v>5165621.99</v>
      </c>
      <c r="I70" s="20">
        <f>I71</f>
        <v>3593505.11</v>
      </c>
      <c r="J70" s="33">
        <f t="shared" si="15"/>
        <v>69.565777692533004</v>
      </c>
    </row>
    <row r="71" spans="1:10">
      <c r="A71" s="8" t="s">
        <v>16</v>
      </c>
      <c r="B71" s="30" t="s">
        <v>41</v>
      </c>
      <c r="C71" s="30" t="s">
        <v>42</v>
      </c>
      <c r="D71" s="30" t="s">
        <v>35</v>
      </c>
      <c r="E71" s="30" t="s">
        <v>81</v>
      </c>
      <c r="F71" s="30" t="s">
        <v>60</v>
      </c>
      <c r="G71" s="23">
        <v>4256250</v>
      </c>
      <c r="H71" s="23">
        <v>5165621.99</v>
      </c>
      <c r="I71" s="20">
        <f>I72</f>
        <v>3593505.11</v>
      </c>
      <c r="J71" s="33">
        <f t="shared" si="15"/>
        <v>69.565777692533004</v>
      </c>
    </row>
    <row r="72" spans="1:10">
      <c r="A72" s="8" t="s">
        <v>17</v>
      </c>
      <c r="B72" s="30" t="s">
        <v>41</v>
      </c>
      <c r="C72" s="30" t="s">
        <v>42</v>
      </c>
      <c r="D72" s="30" t="s">
        <v>35</v>
      </c>
      <c r="E72" s="30" t="s">
        <v>81</v>
      </c>
      <c r="F72" s="30" t="s">
        <v>61</v>
      </c>
      <c r="G72" s="23">
        <v>4256250</v>
      </c>
      <c r="H72" s="23">
        <v>5165621.99</v>
      </c>
      <c r="I72" s="20">
        <v>3593505.11</v>
      </c>
      <c r="J72" s="33">
        <f t="shared" si="15"/>
        <v>69.565777692533004</v>
      </c>
    </row>
    <row r="73" spans="1:10" ht="112.5">
      <c r="A73" s="8" t="s">
        <v>21</v>
      </c>
      <c r="B73" s="30" t="s">
        <v>41</v>
      </c>
      <c r="C73" s="30" t="s">
        <v>42</v>
      </c>
      <c r="D73" s="30" t="s">
        <v>35</v>
      </c>
      <c r="E73" s="30" t="s">
        <v>80</v>
      </c>
      <c r="F73" s="30"/>
      <c r="G73" s="23">
        <v>700000</v>
      </c>
      <c r="H73" s="23">
        <v>700000</v>
      </c>
      <c r="I73" s="20">
        <f>I74</f>
        <v>526528.22</v>
      </c>
      <c r="J73" s="33">
        <f t="shared" si="15"/>
        <v>75.218317142857131</v>
      </c>
    </row>
    <row r="74" spans="1:10">
      <c r="A74" s="8" t="s">
        <v>16</v>
      </c>
      <c r="B74" s="30" t="s">
        <v>41</v>
      </c>
      <c r="C74" s="30" t="s">
        <v>42</v>
      </c>
      <c r="D74" s="30" t="s">
        <v>35</v>
      </c>
      <c r="E74" s="30" t="s">
        <v>80</v>
      </c>
      <c r="F74" s="30" t="s">
        <v>60</v>
      </c>
      <c r="G74" s="23">
        <v>700000</v>
      </c>
      <c r="H74" s="23">
        <v>700000</v>
      </c>
      <c r="I74" s="20">
        <f>I75</f>
        <v>526528.22</v>
      </c>
      <c r="J74" s="33">
        <f t="shared" si="15"/>
        <v>75.218317142857131</v>
      </c>
    </row>
    <row r="75" spans="1:10">
      <c r="A75" s="8" t="s">
        <v>17</v>
      </c>
      <c r="B75" s="30" t="s">
        <v>41</v>
      </c>
      <c r="C75" s="30" t="s">
        <v>42</v>
      </c>
      <c r="D75" s="30" t="s">
        <v>35</v>
      </c>
      <c r="E75" s="30" t="s">
        <v>80</v>
      </c>
      <c r="F75" s="30" t="s">
        <v>61</v>
      </c>
      <c r="G75" s="23">
        <v>700000</v>
      </c>
      <c r="H75" s="23">
        <v>700000</v>
      </c>
      <c r="I75" s="20">
        <v>526528.22</v>
      </c>
      <c r="J75" s="33">
        <f t="shared" si="15"/>
        <v>75.218317142857131</v>
      </c>
    </row>
    <row r="76" spans="1:10" ht="112.5">
      <c r="A76" s="8" t="s">
        <v>21</v>
      </c>
      <c r="B76" s="30" t="s">
        <v>41</v>
      </c>
      <c r="C76" s="30" t="s">
        <v>42</v>
      </c>
      <c r="D76" s="30" t="s">
        <v>35</v>
      </c>
      <c r="E76" s="30" t="s">
        <v>79</v>
      </c>
      <c r="F76" s="30"/>
      <c r="G76" s="23">
        <v>3750000</v>
      </c>
      <c r="H76" s="23">
        <v>3750000</v>
      </c>
      <c r="I76" s="20">
        <f>I77</f>
        <v>2995685.31</v>
      </c>
      <c r="J76" s="33">
        <f t="shared" si="15"/>
        <v>79.884941600000005</v>
      </c>
    </row>
    <row r="77" spans="1:10">
      <c r="A77" s="8" t="s">
        <v>16</v>
      </c>
      <c r="B77" s="30" t="s">
        <v>41</v>
      </c>
      <c r="C77" s="30" t="s">
        <v>42</v>
      </c>
      <c r="D77" s="30" t="s">
        <v>35</v>
      </c>
      <c r="E77" s="30" t="s">
        <v>79</v>
      </c>
      <c r="F77" s="30" t="s">
        <v>60</v>
      </c>
      <c r="G77" s="23">
        <v>3750000</v>
      </c>
      <c r="H77" s="23">
        <v>3750000</v>
      </c>
      <c r="I77" s="20">
        <f>I78</f>
        <v>2995685.31</v>
      </c>
      <c r="J77" s="33">
        <f t="shared" si="15"/>
        <v>79.884941600000005</v>
      </c>
    </row>
    <row r="78" spans="1:10">
      <c r="A78" s="8" t="s">
        <v>17</v>
      </c>
      <c r="B78" s="30" t="s">
        <v>41</v>
      </c>
      <c r="C78" s="30" t="s">
        <v>42</v>
      </c>
      <c r="D78" s="30" t="s">
        <v>35</v>
      </c>
      <c r="E78" s="30" t="s">
        <v>79</v>
      </c>
      <c r="F78" s="30" t="s">
        <v>61</v>
      </c>
      <c r="G78" s="23">
        <v>3750000</v>
      </c>
      <c r="H78" s="23">
        <v>3750000</v>
      </c>
      <c r="I78" s="20">
        <v>2995685.31</v>
      </c>
      <c r="J78" s="33">
        <f t="shared" si="15"/>
        <v>79.884941600000005</v>
      </c>
    </row>
    <row r="79" spans="1:10" ht="37.5">
      <c r="A79" s="8" t="s">
        <v>47</v>
      </c>
      <c r="B79" s="30" t="s">
        <v>41</v>
      </c>
      <c r="C79" s="30" t="s">
        <v>42</v>
      </c>
      <c r="D79" s="30" t="s">
        <v>35</v>
      </c>
      <c r="E79" s="30" t="s">
        <v>78</v>
      </c>
      <c r="F79" s="30"/>
      <c r="G79" s="23">
        <v>6701856.8799999999</v>
      </c>
      <c r="H79" s="23">
        <v>6657487.9800000004</v>
      </c>
      <c r="I79" s="20">
        <v>6657487.9800000004</v>
      </c>
      <c r="J79" s="33">
        <f t="shared" si="15"/>
        <v>100</v>
      </c>
    </row>
    <row r="80" spans="1:10" ht="56.25">
      <c r="A80" s="8" t="s">
        <v>44</v>
      </c>
      <c r="B80" s="30" t="s">
        <v>41</v>
      </c>
      <c r="C80" s="30" t="s">
        <v>42</v>
      </c>
      <c r="D80" s="30" t="s">
        <v>35</v>
      </c>
      <c r="E80" s="30" t="s">
        <v>78</v>
      </c>
      <c r="F80" s="30" t="s">
        <v>39</v>
      </c>
      <c r="G80" s="23">
        <v>6701856.8799999999</v>
      </c>
      <c r="H80" s="23">
        <v>6657487.9800000004</v>
      </c>
      <c r="I80" s="20">
        <v>6657487.9800000004</v>
      </c>
      <c r="J80" s="33">
        <f t="shared" si="15"/>
        <v>100</v>
      </c>
    </row>
    <row r="81" spans="1:10" ht="56.25">
      <c r="A81" s="8" t="s">
        <v>45</v>
      </c>
      <c r="B81" s="30" t="s">
        <v>41</v>
      </c>
      <c r="C81" s="30" t="s">
        <v>42</v>
      </c>
      <c r="D81" s="30" t="s">
        <v>35</v>
      </c>
      <c r="E81" s="30" t="s">
        <v>78</v>
      </c>
      <c r="F81" s="30" t="s">
        <v>40</v>
      </c>
      <c r="G81" s="23">
        <v>6701856.8799999999</v>
      </c>
      <c r="H81" s="23">
        <v>6657487.9800000004</v>
      </c>
      <c r="I81" s="20">
        <v>6657487.9800000004</v>
      </c>
      <c r="J81" s="33">
        <f t="shared" si="15"/>
        <v>100</v>
      </c>
    </row>
    <row r="82" spans="1:10" ht="131.25">
      <c r="A82" s="8" t="s">
        <v>22</v>
      </c>
      <c r="B82" s="30" t="s">
        <v>41</v>
      </c>
      <c r="C82" s="30" t="s">
        <v>42</v>
      </c>
      <c r="D82" s="30" t="s">
        <v>35</v>
      </c>
      <c r="E82" s="30" t="s">
        <v>83</v>
      </c>
      <c r="F82" s="30"/>
      <c r="G82" s="23">
        <v>300000</v>
      </c>
      <c r="H82" s="23">
        <v>500000</v>
      </c>
      <c r="I82" s="20">
        <f>I83</f>
        <v>323027.90999999997</v>
      </c>
      <c r="J82" s="33">
        <f t="shared" si="15"/>
        <v>64.605581999999998</v>
      </c>
    </row>
    <row r="83" spans="1:10">
      <c r="A83" s="11" t="s">
        <v>16</v>
      </c>
      <c r="B83" s="30" t="s">
        <v>41</v>
      </c>
      <c r="C83" s="30" t="s">
        <v>42</v>
      </c>
      <c r="D83" s="30" t="s">
        <v>35</v>
      </c>
      <c r="E83" s="30" t="s">
        <v>83</v>
      </c>
      <c r="F83" s="30" t="s">
        <v>60</v>
      </c>
      <c r="G83" s="23">
        <v>300000</v>
      </c>
      <c r="H83" s="23">
        <v>500000</v>
      </c>
      <c r="I83" s="20">
        <f>I84</f>
        <v>323027.90999999997</v>
      </c>
      <c r="J83" s="33">
        <f t="shared" ref="J83:J100" si="16">I83/H83*100</f>
        <v>64.605581999999998</v>
      </c>
    </row>
    <row r="84" spans="1:10">
      <c r="A84" s="11" t="s">
        <v>17</v>
      </c>
      <c r="B84" s="30" t="s">
        <v>41</v>
      </c>
      <c r="C84" s="30" t="s">
        <v>42</v>
      </c>
      <c r="D84" s="30" t="s">
        <v>35</v>
      </c>
      <c r="E84" s="30" t="s">
        <v>83</v>
      </c>
      <c r="F84" s="30" t="s">
        <v>61</v>
      </c>
      <c r="G84" s="23">
        <v>300000</v>
      </c>
      <c r="H84" s="23">
        <v>500000</v>
      </c>
      <c r="I84" s="20">
        <v>323027.90999999997</v>
      </c>
      <c r="J84" s="33">
        <f>I84/H84*100</f>
        <v>64.605581999999998</v>
      </c>
    </row>
    <row r="85" spans="1:10" ht="168.75">
      <c r="A85" s="15" t="s">
        <v>97</v>
      </c>
      <c r="B85" s="30" t="s">
        <v>41</v>
      </c>
      <c r="C85" s="30" t="s">
        <v>42</v>
      </c>
      <c r="D85" s="30" t="s">
        <v>35</v>
      </c>
      <c r="E85" s="30" t="s">
        <v>96</v>
      </c>
      <c r="F85" s="30"/>
      <c r="G85" s="23">
        <v>4363000</v>
      </c>
      <c r="H85" s="23">
        <v>0</v>
      </c>
      <c r="I85" s="20">
        <v>0</v>
      </c>
      <c r="J85" s="33" t="e">
        <f t="shared" si="16"/>
        <v>#DIV/0!</v>
      </c>
    </row>
    <row r="86" spans="1:10">
      <c r="A86" s="11" t="s">
        <v>16</v>
      </c>
      <c r="B86" s="30" t="s">
        <v>41</v>
      </c>
      <c r="C86" s="30" t="s">
        <v>42</v>
      </c>
      <c r="D86" s="30" t="s">
        <v>35</v>
      </c>
      <c r="E86" s="30" t="s">
        <v>96</v>
      </c>
      <c r="F86" s="30" t="s">
        <v>60</v>
      </c>
      <c r="G86" s="23">
        <v>4363000</v>
      </c>
      <c r="H86" s="23">
        <v>0</v>
      </c>
      <c r="I86" s="20">
        <v>0</v>
      </c>
      <c r="J86" s="33" t="e">
        <f t="shared" si="16"/>
        <v>#DIV/0!</v>
      </c>
    </row>
    <row r="87" spans="1:10">
      <c r="A87" s="11" t="s">
        <v>17</v>
      </c>
      <c r="B87" s="30" t="s">
        <v>41</v>
      </c>
      <c r="C87" s="30" t="s">
        <v>42</v>
      </c>
      <c r="D87" s="30" t="s">
        <v>35</v>
      </c>
      <c r="E87" s="30" t="s">
        <v>96</v>
      </c>
      <c r="F87" s="30" t="s">
        <v>61</v>
      </c>
      <c r="G87" s="23">
        <v>4363000</v>
      </c>
      <c r="H87" s="23">
        <v>0</v>
      </c>
      <c r="I87" s="20">
        <v>0</v>
      </c>
      <c r="J87" s="33"/>
    </row>
    <row r="88" spans="1:10" ht="75">
      <c r="A88" s="11" t="s">
        <v>99</v>
      </c>
      <c r="B88" s="30" t="s">
        <v>41</v>
      </c>
      <c r="C88" s="30" t="s">
        <v>42</v>
      </c>
      <c r="D88" s="30" t="s">
        <v>35</v>
      </c>
      <c r="E88" s="30" t="s">
        <v>102</v>
      </c>
      <c r="F88" s="30"/>
      <c r="G88" s="23">
        <v>0</v>
      </c>
      <c r="H88" s="23">
        <v>2500000</v>
      </c>
      <c r="I88" s="20">
        <v>0</v>
      </c>
      <c r="J88" s="33"/>
    </row>
    <row r="89" spans="1:10" ht="56.25">
      <c r="A89" s="11" t="s">
        <v>100</v>
      </c>
      <c r="B89" s="30" t="s">
        <v>41</v>
      </c>
      <c r="C89" s="30" t="s">
        <v>42</v>
      </c>
      <c r="D89" s="30" t="s">
        <v>35</v>
      </c>
      <c r="E89" s="30" t="s">
        <v>102</v>
      </c>
      <c r="F89" s="30" t="s">
        <v>39</v>
      </c>
      <c r="G89" s="23">
        <v>0</v>
      </c>
      <c r="H89" s="23">
        <v>2500000</v>
      </c>
      <c r="I89" s="20">
        <v>0</v>
      </c>
      <c r="J89" s="33"/>
    </row>
    <row r="90" spans="1:10" ht="56.25">
      <c r="A90" s="11" t="s">
        <v>101</v>
      </c>
      <c r="B90" s="30" t="s">
        <v>41</v>
      </c>
      <c r="C90" s="30" t="s">
        <v>42</v>
      </c>
      <c r="D90" s="30" t="s">
        <v>35</v>
      </c>
      <c r="E90" s="30" t="s">
        <v>102</v>
      </c>
      <c r="F90" s="30" t="s">
        <v>40</v>
      </c>
      <c r="G90" s="23">
        <v>0</v>
      </c>
      <c r="H90" s="23">
        <v>2500000</v>
      </c>
      <c r="I90" s="20">
        <v>0</v>
      </c>
      <c r="J90" s="33"/>
    </row>
    <row r="91" spans="1:10" ht="37.5">
      <c r="A91" s="29" t="s">
        <v>111</v>
      </c>
      <c r="B91" s="30" t="s">
        <v>41</v>
      </c>
      <c r="C91" s="30" t="s">
        <v>42</v>
      </c>
      <c r="D91" s="39" t="s">
        <v>35</v>
      </c>
      <c r="E91" s="40">
        <v>1301683040</v>
      </c>
      <c r="F91" s="40"/>
      <c r="G91" s="37">
        <v>0</v>
      </c>
      <c r="H91" s="23">
        <v>42020</v>
      </c>
      <c r="I91" s="20">
        <f>I92</f>
        <v>42020</v>
      </c>
      <c r="J91" s="33">
        <f t="shared" ref="J91:J92" si="17">I91/H91*100</f>
        <v>100</v>
      </c>
    </row>
    <row r="92" spans="1:10" ht="56.25">
      <c r="A92" s="29" t="s">
        <v>44</v>
      </c>
      <c r="B92" s="30" t="s">
        <v>41</v>
      </c>
      <c r="C92" s="30" t="s">
        <v>42</v>
      </c>
      <c r="D92" s="39" t="s">
        <v>35</v>
      </c>
      <c r="E92" s="40">
        <v>1301683040</v>
      </c>
      <c r="F92" s="40">
        <v>200</v>
      </c>
      <c r="G92" s="37">
        <v>0</v>
      </c>
      <c r="H92" s="23">
        <v>42020</v>
      </c>
      <c r="I92" s="20">
        <f>I93</f>
        <v>42020</v>
      </c>
      <c r="J92" s="33">
        <f t="shared" si="17"/>
        <v>100</v>
      </c>
    </row>
    <row r="93" spans="1:10" ht="56.25">
      <c r="A93" s="29" t="s">
        <v>45</v>
      </c>
      <c r="B93" s="30" t="s">
        <v>41</v>
      </c>
      <c r="C93" s="30" t="s">
        <v>42</v>
      </c>
      <c r="D93" s="39" t="s">
        <v>35</v>
      </c>
      <c r="E93" s="40">
        <v>1301683040</v>
      </c>
      <c r="F93" s="40">
        <v>240</v>
      </c>
      <c r="G93" s="37">
        <v>0</v>
      </c>
      <c r="H93" s="23">
        <v>42020</v>
      </c>
      <c r="I93" s="20">
        <v>42020</v>
      </c>
      <c r="J93" s="33">
        <f>I93/H93*100</f>
        <v>100</v>
      </c>
    </row>
    <row r="94" spans="1:10">
      <c r="A94" s="13" t="s">
        <v>20</v>
      </c>
      <c r="B94" s="27" t="s">
        <v>41</v>
      </c>
      <c r="C94" s="27" t="s">
        <v>42</v>
      </c>
      <c r="D94" s="27" t="s">
        <v>35</v>
      </c>
      <c r="E94" s="30" t="s">
        <v>87</v>
      </c>
      <c r="F94" s="30"/>
      <c r="G94" s="23">
        <v>300000</v>
      </c>
      <c r="H94" s="23">
        <v>536656.73</v>
      </c>
      <c r="I94" s="20">
        <f>I95</f>
        <v>77480</v>
      </c>
      <c r="J94" s="33">
        <f t="shared" ref="J94:J95" si="18">I94/H94*100</f>
        <v>14.437534399317045</v>
      </c>
    </row>
    <row r="95" spans="1:10" ht="56.25">
      <c r="A95" s="13" t="s">
        <v>44</v>
      </c>
      <c r="B95" s="27" t="s">
        <v>41</v>
      </c>
      <c r="C95" s="27" t="s">
        <v>42</v>
      </c>
      <c r="D95" s="27" t="s">
        <v>35</v>
      </c>
      <c r="E95" s="30" t="s">
        <v>87</v>
      </c>
      <c r="F95" s="30" t="s">
        <v>39</v>
      </c>
      <c r="G95" s="23">
        <v>300000</v>
      </c>
      <c r="H95" s="23">
        <v>536656.73</v>
      </c>
      <c r="I95" s="20">
        <f>I96</f>
        <v>77480</v>
      </c>
      <c r="J95" s="33">
        <f t="shared" si="18"/>
        <v>14.437534399317045</v>
      </c>
    </row>
    <row r="96" spans="1:10" ht="56.25">
      <c r="A96" s="14" t="s">
        <v>45</v>
      </c>
      <c r="B96" s="27" t="s">
        <v>41</v>
      </c>
      <c r="C96" s="27" t="s">
        <v>42</v>
      </c>
      <c r="D96" s="27" t="s">
        <v>35</v>
      </c>
      <c r="E96" s="30" t="s">
        <v>87</v>
      </c>
      <c r="F96" s="30" t="s">
        <v>40</v>
      </c>
      <c r="G96" s="23">
        <v>300000</v>
      </c>
      <c r="H96" s="23">
        <v>536656.73</v>
      </c>
      <c r="I96" s="20">
        <v>77480</v>
      </c>
      <c r="J96" s="33">
        <f>I96/H96*100</f>
        <v>14.437534399317045</v>
      </c>
    </row>
    <row r="97" spans="1:10">
      <c r="A97" s="11" t="s">
        <v>125</v>
      </c>
      <c r="B97" s="30" t="s">
        <v>41</v>
      </c>
      <c r="C97" s="30" t="s">
        <v>42</v>
      </c>
      <c r="D97" s="30" t="s">
        <v>112</v>
      </c>
      <c r="E97" s="30"/>
      <c r="F97" s="41"/>
      <c r="G97" s="23">
        <f>G98+G102</f>
        <v>219028.64</v>
      </c>
      <c r="H97" s="23">
        <f t="shared" ref="H97:I97" si="19">H98+H102</f>
        <v>219028.64</v>
      </c>
      <c r="I97" s="23">
        <f t="shared" si="19"/>
        <v>164121.48000000001</v>
      </c>
      <c r="J97" s="33">
        <f t="shared" ref="J97" si="20">I97/H97*100</f>
        <v>74.931515805421611</v>
      </c>
    </row>
    <row r="98" spans="1:10">
      <c r="A98" s="11" t="s">
        <v>127</v>
      </c>
      <c r="B98" s="30" t="s">
        <v>41</v>
      </c>
      <c r="C98" s="30" t="s">
        <v>42</v>
      </c>
      <c r="D98" s="30" t="s">
        <v>73</v>
      </c>
      <c r="E98" s="30"/>
      <c r="F98" s="41"/>
      <c r="G98" s="23">
        <f>G99</f>
        <v>218828.64</v>
      </c>
      <c r="H98" s="23">
        <f t="shared" ref="H98:I98" si="21">H99</f>
        <v>218828.64</v>
      </c>
      <c r="I98" s="23">
        <f t="shared" si="21"/>
        <v>164121.48000000001</v>
      </c>
      <c r="J98" s="33">
        <f t="shared" ref="J98" si="22">I98/H98*100</f>
        <v>75</v>
      </c>
    </row>
    <row r="99" spans="1:10" ht="37.5">
      <c r="A99" s="11" t="s">
        <v>23</v>
      </c>
      <c r="B99" s="30" t="s">
        <v>41</v>
      </c>
      <c r="C99" s="30" t="s">
        <v>42</v>
      </c>
      <c r="D99" s="30" t="s">
        <v>73</v>
      </c>
      <c r="E99" s="30" t="s">
        <v>74</v>
      </c>
      <c r="F99" s="41"/>
      <c r="G99" s="23">
        <v>218828.64</v>
      </c>
      <c r="H99" s="23">
        <v>218828.64</v>
      </c>
      <c r="I99" s="20">
        <f>I100</f>
        <v>164121.48000000001</v>
      </c>
      <c r="J99" s="33">
        <f t="shared" si="16"/>
        <v>75</v>
      </c>
    </row>
    <row r="100" spans="1:10" ht="37.5">
      <c r="A100" s="7" t="s">
        <v>24</v>
      </c>
      <c r="B100" s="30" t="s">
        <v>41</v>
      </c>
      <c r="C100" s="30" t="s">
        <v>42</v>
      </c>
      <c r="D100" s="30" t="s">
        <v>73</v>
      </c>
      <c r="E100" s="30" t="s">
        <v>74</v>
      </c>
      <c r="F100" s="30" t="s">
        <v>55</v>
      </c>
      <c r="G100" s="23">
        <v>218828.64</v>
      </c>
      <c r="H100" s="23">
        <v>218828.64</v>
      </c>
      <c r="I100" s="20">
        <f>I101</f>
        <v>164121.48000000001</v>
      </c>
      <c r="J100" s="33">
        <f t="shared" si="16"/>
        <v>75</v>
      </c>
    </row>
    <row r="101" spans="1:10" ht="37.5">
      <c r="A101" s="8" t="s">
        <v>25</v>
      </c>
      <c r="B101" s="30" t="s">
        <v>41</v>
      </c>
      <c r="C101" s="30" t="s">
        <v>42</v>
      </c>
      <c r="D101" s="30" t="s">
        <v>73</v>
      </c>
      <c r="E101" s="30" t="s">
        <v>74</v>
      </c>
      <c r="F101" s="30" t="s">
        <v>56</v>
      </c>
      <c r="G101" s="23">
        <v>218828.64</v>
      </c>
      <c r="H101" s="23">
        <v>218828.64</v>
      </c>
      <c r="I101" s="20">
        <v>164121.48000000001</v>
      </c>
      <c r="J101" s="33">
        <f>I101/H101*100</f>
        <v>75</v>
      </c>
    </row>
    <row r="102" spans="1:10">
      <c r="A102" s="11" t="s">
        <v>128</v>
      </c>
      <c r="B102" s="30" t="s">
        <v>41</v>
      </c>
      <c r="C102" s="30" t="s">
        <v>42</v>
      </c>
      <c r="D102" s="30" t="s">
        <v>126</v>
      </c>
      <c r="E102" s="30"/>
      <c r="F102" s="41"/>
      <c r="G102" s="23">
        <f>G103</f>
        <v>200</v>
      </c>
      <c r="H102" s="23">
        <f t="shared" ref="H102" si="23">H103</f>
        <v>200</v>
      </c>
      <c r="I102" s="23">
        <f t="shared" ref="I102" si="24">I103</f>
        <v>0</v>
      </c>
      <c r="J102" s="33">
        <f t="shared" ref="J102" si="25">I102/H102*100</f>
        <v>0</v>
      </c>
    </row>
    <row r="103" spans="1:10" ht="168.75">
      <c r="A103" s="16" t="s">
        <v>12</v>
      </c>
      <c r="B103" s="30" t="s">
        <v>41</v>
      </c>
      <c r="C103" s="30" t="s">
        <v>42</v>
      </c>
      <c r="D103" s="30" t="s">
        <v>30</v>
      </c>
      <c r="E103" s="30" t="s">
        <v>82</v>
      </c>
      <c r="F103" s="30"/>
      <c r="G103" s="23">
        <v>200</v>
      </c>
      <c r="H103" s="23">
        <v>200</v>
      </c>
      <c r="I103" s="20">
        <v>0</v>
      </c>
      <c r="J103" s="33">
        <f t="shared" ref="J103:J117" si="26">I103/H103*100</f>
        <v>0</v>
      </c>
    </row>
    <row r="104" spans="1:10" ht="56.25">
      <c r="A104" s="8" t="s">
        <v>44</v>
      </c>
      <c r="B104" s="30" t="s">
        <v>41</v>
      </c>
      <c r="C104" s="30" t="s">
        <v>42</v>
      </c>
      <c r="D104" s="30" t="s">
        <v>30</v>
      </c>
      <c r="E104" s="30" t="s">
        <v>82</v>
      </c>
      <c r="F104" s="30" t="s">
        <v>39</v>
      </c>
      <c r="G104" s="23">
        <v>200</v>
      </c>
      <c r="H104" s="23">
        <v>200</v>
      </c>
      <c r="I104" s="20">
        <v>0</v>
      </c>
      <c r="J104" s="33">
        <f t="shared" si="26"/>
        <v>0</v>
      </c>
    </row>
    <row r="105" spans="1:10" ht="56.25">
      <c r="A105" s="8" t="s">
        <v>45</v>
      </c>
      <c r="B105" s="30" t="s">
        <v>41</v>
      </c>
      <c r="C105" s="30" t="s">
        <v>42</v>
      </c>
      <c r="D105" s="30" t="s">
        <v>30</v>
      </c>
      <c r="E105" s="30" t="s">
        <v>82</v>
      </c>
      <c r="F105" s="30" t="s">
        <v>40</v>
      </c>
      <c r="G105" s="23">
        <v>200</v>
      </c>
      <c r="H105" s="23">
        <v>200</v>
      </c>
      <c r="I105" s="20">
        <v>0</v>
      </c>
      <c r="J105" s="33">
        <f t="shared" si="26"/>
        <v>0</v>
      </c>
    </row>
    <row r="106" spans="1:10">
      <c r="A106" s="6" t="s">
        <v>51</v>
      </c>
      <c r="B106" s="34" t="s">
        <v>62</v>
      </c>
      <c r="C106" s="34"/>
      <c r="D106" s="34"/>
      <c r="E106" s="34"/>
      <c r="F106" s="34"/>
      <c r="G106" s="24">
        <f>G107+G115</f>
        <v>1292047.72</v>
      </c>
      <c r="H106" s="24">
        <f>H107+H115</f>
        <v>1292047.72</v>
      </c>
      <c r="I106" s="24">
        <f>I107+I115</f>
        <v>635260.52999999991</v>
      </c>
      <c r="J106" s="33">
        <f t="shared" si="26"/>
        <v>49.166955691079266</v>
      </c>
    </row>
    <row r="107" spans="1:10" ht="37.5">
      <c r="A107" s="7" t="s">
        <v>26</v>
      </c>
      <c r="B107" s="30" t="s">
        <v>62</v>
      </c>
      <c r="C107" s="30" t="s">
        <v>54</v>
      </c>
      <c r="D107" s="30"/>
      <c r="E107" s="30"/>
      <c r="F107" s="30"/>
      <c r="G107" s="23">
        <f>G108</f>
        <v>935797.72</v>
      </c>
      <c r="H107" s="23">
        <f>H108</f>
        <v>935797.72</v>
      </c>
      <c r="I107" s="23">
        <f>I108</f>
        <v>579010.52999999991</v>
      </c>
      <c r="J107" s="33">
        <f t="shared" si="26"/>
        <v>61.87347090351961</v>
      </c>
    </row>
    <row r="108" spans="1:10" ht="56.25">
      <c r="A108" s="7" t="s">
        <v>13</v>
      </c>
      <c r="B108" s="30" t="s">
        <v>62</v>
      </c>
      <c r="C108" s="30" t="s">
        <v>54</v>
      </c>
      <c r="D108" s="30" t="s">
        <v>38</v>
      </c>
      <c r="E108" s="30" t="s">
        <v>70</v>
      </c>
      <c r="F108" s="30"/>
      <c r="G108" s="23">
        <f>G109+G113</f>
        <v>935797.72</v>
      </c>
      <c r="H108" s="23">
        <f>H109+H113+H111</f>
        <v>935797.72</v>
      </c>
      <c r="I108" s="23">
        <f>I109+I113+I111</f>
        <v>579010.52999999991</v>
      </c>
      <c r="J108" s="33">
        <f t="shared" si="26"/>
        <v>61.87347090351961</v>
      </c>
    </row>
    <row r="109" spans="1:10" ht="131.25">
      <c r="A109" s="8" t="s">
        <v>52</v>
      </c>
      <c r="B109" s="30" t="s">
        <v>62</v>
      </c>
      <c r="C109" s="30" t="s">
        <v>54</v>
      </c>
      <c r="D109" s="30" t="s">
        <v>38</v>
      </c>
      <c r="E109" s="30" t="s">
        <v>70</v>
      </c>
      <c r="F109" s="30" t="s">
        <v>63</v>
      </c>
      <c r="G109" s="23">
        <v>395797.72</v>
      </c>
      <c r="H109" s="23">
        <v>397797.72</v>
      </c>
      <c r="I109" s="20">
        <v>280742.37</v>
      </c>
      <c r="J109" s="33">
        <f t="shared" si="26"/>
        <v>70.574152612036087</v>
      </c>
    </row>
    <row r="110" spans="1:10" ht="56.25">
      <c r="A110" s="8" t="s">
        <v>53</v>
      </c>
      <c r="B110" s="30" t="s">
        <v>62</v>
      </c>
      <c r="C110" s="30" t="s">
        <v>54</v>
      </c>
      <c r="D110" s="30" t="s">
        <v>38</v>
      </c>
      <c r="E110" s="30" t="s">
        <v>70</v>
      </c>
      <c r="F110" s="30" t="s">
        <v>64</v>
      </c>
      <c r="G110" s="23">
        <v>395797.72</v>
      </c>
      <c r="H110" s="23">
        <v>397797.72</v>
      </c>
      <c r="I110" s="20">
        <v>280742.37</v>
      </c>
      <c r="J110" s="33">
        <f>I110/H110*100</f>
        <v>70.574152612036087</v>
      </c>
    </row>
    <row r="111" spans="1:10">
      <c r="A111" s="21" t="s">
        <v>10</v>
      </c>
      <c r="B111" s="30" t="s">
        <v>62</v>
      </c>
      <c r="C111" s="30" t="s">
        <v>54</v>
      </c>
      <c r="D111" s="30" t="s">
        <v>38</v>
      </c>
      <c r="E111" s="30" t="s">
        <v>70</v>
      </c>
      <c r="F111" s="30" t="s">
        <v>57</v>
      </c>
      <c r="G111" s="23">
        <v>0</v>
      </c>
      <c r="H111" s="23">
        <v>0.86</v>
      </c>
      <c r="I111" s="20">
        <v>0.86</v>
      </c>
      <c r="J111" s="33">
        <f t="shared" si="26"/>
        <v>100</v>
      </c>
    </row>
    <row r="112" spans="1:10">
      <c r="A112" s="21" t="s">
        <v>11</v>
      </c>
      <c r="B112" s="30" t="s">
        <v>62</v>
      </c>
      <c r="C112" s="30" t="s">
        <v>54</v>
      </c>
      <c r="D112" s="30" t="s">
        <v>38</v>
      </c>
      <c r="E112" s="30" t="s">
        <v>70</v>
      </c>
      <c r="F112" s="30" t="s">
        <v>58</v>
      </c>
      <c r="G112" s="23">
        <v>0</v>
      </c>
      <c r="H112" s="23">
        <v>0.86</v>
      </c>
      <c r="I112" s="20">
        <v>0.86</v>
      </c>
      <c r="J112" s="33">
        <f>I112/H112*100</f>
        <v>100</v>
      </c>
    </row>
    <row r="113" spans="1:10" ht="56.25">
      <c r="A113" s="8" t="s">
        <v>44</v>
      </c>
      <c r="B113" s="30" t="s">
        <v>62</v>
      </c>
      <c r="C113" s="30" t="s">
        <v>54</v>
      </c>
      <c r="D113" s="30" t="s">
        <v>38</v>
      </c>
      <c r="E113" s="30" t="s">
        <v>70</v>
      </c>
      <c r="F113" s="30" t="s">
        <v>39</v>
      </c>
      <c r="G113" s="23">
        <v>540000</v>
      </c>
      <c r="H113" s="23">
        <v>537999.14</v>
      </c>
      <c r="I113" s="20">
        <v>298267.3</v>
      </c>
      <c r="J113" s="33">
        <f t="shared" si="26"/>
        <v>55.440107209093306</v>
      </c>
    </row>
    <row r="114" spans="1:10" ht="75">
      <c r="A114" s="6" t="s">
        <v>45</v>
      </c>
      <c r="B114" s="30" t="s">
        <v>62</v>
      </c>
      <c r="C114" s="30" t="s">
        <v>54</v>
      </c>
      <c r="D114" s="30" t="s">
        <v>38</v>
      </c>
      <c r="E114" s="30" t="s">
        <v>70</v>
      </c>
      <c r="F114" s="30" t="s">
        <v>40</v>
      </c>
      <c r="G114" s="23">
        <v>540000</v>
      </c>
      <c r="H114" s="23">
        <v>537999.14</v>
      </c>
      <c r="I114" s="20">
        <v>298267.3</v>
      </c>
      <c r="J114" s="33">
        <f>I114/H114*100</f>
        <v>55.440107209093306</v>
      </c>
    </row>
    <row r="115" spans="1:10" ht="37.5">
      <c r="A115" s="7" t="s">
        <v>43</v>
      </c>
      <c r="B115" s="30" t="s">
        <v>62</v>
      </c>
      <c r="C115" s="30" t="s">
        <v>42</v>
      </c>
      <c r="D115" s="30"/>
      <c r="E115" s="30"/>
      <c r="F115" s="30"/>
      <c r="G115" s="23">
        <f>G116+G119</f>
        <v>356250</v>
      </c>
      <c r="H115" s="23">
        <f>H116+H119</f>
        <v>356250</v>
      </c>
      <c r="I115" s="23">
        <f>I116+I119</f>
        <v>56250</v>
      </c>
      <c r="J115" s="33">
        <f>I115/H115*100</f>
        <v>15.789473684210526</v>
      </c>
    </row>
    <row r="116" spans="1:10" ht="37.5">
      <c r="A116" s="8" t="s">
        <v>27</v>
      </c>
      <c r="B116" s="30" t="s">
        <v>62</v>
      </c>
      <c r="C116" s="30" t="s">
        <v>42</v>
      </c>
      <c r="D116" s="30" t="s">
        <v>36</v>
      </c>
      <c r="E116" s="30" t="s">
        <v>71</v>
      </c>
      <c r="F116" s="30"/>
      <c r="G116" s="23">
        <v>300000</v>
      </c>
      <c r="H116" s="23">
        <v>300000</v>
      </c>
      <c r="I116" s="20">
        <v>0</v>
      </c>
      <c r="J116" s="33">
        <f t="shared" si="26"/>
        <v>0</v>
      </c>
    </row>
    <row r="117" spans="1:10">
      <c r="A117" s="6" t="s">
        <v>10</v>
      </c>
      <c r="B117" s="34" t="s">
        <v>62</v>
      </c>
      <c r="C117" s="34" t="s">
        <v>42</v>
      </c>
      <c r="D117" s="30" t="s">
        <v>36</v>
      </c>
      <c r="E117" s="30" t="s">
        <v>71</v>
      </c>
      <c r="F117" s="30" t="s">
        <v>57</v>
      </c>
      <c r="G117" s="23">
        <v>300000</v>
      </c>
      <c r="H117" s="23">
        <v>300000</v>
      </c>
      <c r="I117" s="20">
        <v>0</v>
      </c>
      <c r="J117" s="33">
        <f t="shared" si="26"/>
        <v>0</v>
      </c>
    </row>
    <row r="118" spans="1:10">
      <c r="A118" s="6" t="s">
        <v>28</v>
      </c>
      <c r="B118" s="30" t="s">
        <v>62</v>
      </c>
      <c r="C118" s="30" t="s">
        <v>42</v>
      </c>
      <c r="D118" s="30" t="s">
        <v>36</v>
      </c>
      <c r="E118" s="30" t="s">
        <v>71</v>
      </c>
      <c r="F118" s="30" t="s">
        <v>65</v>
      </c>
      <c r="G118" s="23">
        <v>300000</v>
      </c>
      <c r="H118" s="23">
        <v>300000</v>
      </c>
      <c r="I118" s="20">
        <v>0</v>
      </c>
      <c r="J118" s="33">
        <f t="shared" ref="J118:J121" si="27">I118/H118*100</f>
        <v>0</v>
      </c>
    </row>
    <row r="119" spans="1:10" ht="131.25">
      <c r="A119" s="7" t="s">
        <v>29</v>
      </c>
      <c r="B119" s="30" t="s">
        <v>62</v>
      </c>
      <c r="C119" s="30" t="s">
        <v>42</v>
      </c>
      <c r="D119" s="30" t="s">
        <v>37</v>
      </c>
      <c r="E119" s="30" t="s">
        <v>72</v>
      </c>
      <c r="F119" s="30"/>
      <c r="G119" s="23">
        <v>56250</v>
      </c>
      <c r="H119" s="23">
        <v>56250</v>
      </c>
      <c r="I119" s="20">
        <v>56250</v>
      </c>
      <c r="J119" s="33">
        <f>I119/H119*100</f>
        <v>100</v>
      </c>
    </row>
    <row r="120" spans="1:10">
      <c r="A120" s="7" t="s">
        <v>16</v>
      </c>
      <c r="B120" s="30" t="s">
        <v>62</v>
      </c>
      <c r="C120" s="30" t="s">
        <v>42</v>
      </c>
      <c r="D120" s="30" t="s">
        <v>37</v>
      </c>
      <c r="E120" s="30" t="s">
        <v>72</v>
      </c>
      <c r="F120" s="30" t="s">
        <v>60</v>
      </c>
      <c r="G120" s="23">
        <v>56250</v>
      </c>
      <c r="H120" s="23">
        <v>56250</v>
      </c>
      <c r="I120" s="20">
        <v>56250</v>
      </c>
      <c r="J120" s="33">
        <f t="shared" si="27"/>
        <v>100</v>
      </c>
    </row>
    <row r="121" spans="1:10">
      <c r="A121" s="8" t="s">
        <v>17</v>
      </c>
      <c r="B121" s="30" t="s">
        <v>62</v>
      </c>
      <c r="C121" s="30" t="s">
        <v>42</v>
      </c>
      <c r="D121" s="30" t="s">
        <v>37</v>
      </c>
      <c r="E121" s="30" t="s">
        <v>72</v>
      </c>
      <c r="F121" s="30" t="s">
        <v>61</v>
      </c>
      <c r="G121" s="23">
        <v>56250</v>
      </c>
      <c r="H121" s="23">
        <v>56250</v>
      </c>
      <c r="I121" s="20">
        <v>56250</v>
      </c>
      <c r="J121" s="33">
        <f t="shared" si="27"/>
        <v>100</v>
      </c>
    </row>
    <row r="122" spans="1:10">
      <c r="A122" s="8" t="s">
        <v>5</v>
      </c>
      <c r="B122" s="30"/>
      <c r="C122" s="30"/>
      <c r="D122" s="30"/>
      <c r="E122" s="30"/>
      <c r="F122" s="30"/>
      <c r="G122" s="23">
        <f>G5+G106</f>
        <v>51758619.359999992</v>
      </c>
      <c r="H122" s="23">
        <f>H106+H5</f>
        <v>59014543.380000003</v>
      </c>
      <c r="I122" s="23">
        <f>I106+I5</f>
        <v>32009498.710000001</v>
      </c>
      <c r="J122" s="33">
        <f>I122/H122*100</f>
        <v>54.240017590050527</v>
      </c>
    </row>
  </sheetData>
  <mergeCells count="2">
    <mergeCell ref="A2:J2"/>
    <mergeCell ref="C1:J1"/>
  </mergeCells>
  <conditionalFormatting sqref="I116:I121 I109:I114 I60:I62 I70:I81 I31:I33 I91:I96">
    <cfRule type="expression" dxfId="31" priority="115" stopIfTrue="1">
      <formula>$C31&lt;&gt;""</formula>
    </cfRule>
  </conditionalFormatting>
  <conditionalFormatting sqref="I6:I9">
    <cfRule type="expression" dxfId="30" priority="93" stopIfTrue="1">
      <formula>$C6&lt;&gt;""</formula>
    </cfRule>
  </conditionalFormatting>
  <conditionalFormatting sqref="I99:I101">
    <cfRule type="expression" dxfId="29" priority="89" stopIfTrue="1">
      <formula>$C99&lt;&gt;""</formula>
    </cfRule>
  </conditionalFormatting>
  <conditionalFormatting sqref="I24:I30">
    <cfRule type="expression" dxfId="28" priority="83" stopIfTrue="1">
      <formula>$C24&lt;&gt;""</formula>
    </cfRule>
  </conditionalFormatting>
  <conditionalFormatting sqref="I16:I18">
    <cfRule type="expression" dxfId="27" priority="74" stopIfTrue="1">
      <formula>$C16&lt;&gt;""</formula>
    </cfRule>
  </conditionalFormatting>
  <conditionalFormatting sqref="I103:I105">
    <cfRule type="expression" dxfId="26" priority="69" stopIfTrue="1">
      <formula>$C103&lt;&gt;""</formula>
    </cfRule>
  </conditionalFormatting>
  <conditionalFormatting sqref="I82:I90">
    <cfRule type="expression" dxfId="25" priority="68" stopIfTrue="1">
      <formula>$C82&lt;&gt;""</formula>
    </cfRule>
  </conditionalFormatting>
  <conditionalFormatting sqref="I54 I64:I66">
    <cfRule type="expression" dxfId="24" priority="67" stopIfTrue="1">
      <formula>$C54&lt;&gt;""</formula>
    </cfRule>
  </conditionalFormatting>
  <conditionalFormatting sqref="I19:I23">
    <cfRule type="expression" dxfId="23" priority="65" stopIfTrue="1">
      <formula>$C19&lt;&gt;""</formula>
    </cfRule>
  </conditionalFormatting>
  <conditionalFormatting sqref="I13:I15">
    <cfRule type="expression" dxfId="22" priority="64" stopIfTrue="1">
      <formula>$C13&lt;&gt;""</formula>
    </cfRule>
  </conditionalFormatting>
  <conditionalFormatting sqref="I36:I41">
    <cfRule type="expression" dxfId="21" priority="61" stopIfTrue="1">
      <formula>$C36&lt;&gt;""</formula>
    </cfRule>
  </conditionalFormatting>
  <conditionalFormatting sqref="I67:I69">
    <cfRule type="expression" dxfId="20" priority="59" stopIfTrue="1">
      <formula>$C67&lt;&gt;""</formula>
    </cfRule>
  </conditionalFormatting>
  <conditionalFormatting sqref="I42:I47">
    <cfRule type="expression" dxfId="19" priority="57" stopIfTrue="1">
      <formula>$C42&lt;&gt;""</formula>
    </cfRule>
  </conditionalFormatting>
  <conditionalFormatting sqref="I48:I53">
    <cfRule type="expression" dxfId="18" priority="56" stopIfTrue="1">
      <formula>$C48&lt;&gt;""</formula>
    </cfRule>
  </conditionalFormatting>
  <conditionalFormatting sqref="I14">
    <cfRule type="expression" dxfId="17" priority="48" stopIfTrue="1">
      <formula>$C14&lt;&gt;""</formula>
    </cfRule>
  </conditionalFormatting>
  <conditionalFormatting sqref="I15">
    <cfRule type="expression" dxfId="16" priority="47" stopIfTrue="1">
      <formula>$C15&lt;&gt;""</formula>
    </cfRule>
  </conditionalFormatting>
  <conditionalFormatting sqref="I54">
    <cfRule type="expression" dxfId="15" priority="20" stopIfTrue="1">
      <formula>$C54&lt;&gt;""</formula>
    </cfRule>
  </conditionalFormatting>
  <conditionalFormatting sqref="I64:I65">
    <cfRule type="expression" dxfId="14" priority="19" stopIfTrue="1">
      <formula>$C64&lt;&gt;""</formula>
    </cfRule>
  </conditionalFormatting>
  <conditionalFormatting sqref="I12">
    <cfRule type="expression" dxfId="13" priority="18" stopIfTrue="1">
      <formula>$C12&lt;&gt;""</formula>
    </cfRule>
  </conditionalFormatting>
  <conditionalFormatting sqref="I11">
    <cfRule type="expression" dxfId="12" priority="17" stopIfTrue="1">
      <formula>$C11&lt;&gt;""</formula>
    </cfRule>
  </conditionalFormatting>
  <conditionalFormatting sqref="I23">
    <cfRule type="expression" dxfId="11" priority="16" stopIfTrue="1">
      <formula>$C23&lt;&gt;""</formula>
    </cfRule>
  </conditionalFormatting>
  <conditionalFormatting sqref="I30">
    <cfRule type="expression" dxfId="10" priority="15" stopIfTrue="1">
      <formula>$C30&lt;&gt;""</formula>
    </cfRule>
  </conditionalFormatting>
  <conditionalFormatting sqref="I36:I38">
    <cfRule type="expression" dxfId="9" priority="12" stopIfTrue="1">
      <formula>$C36&lt;&gt;""</formula>
    </cfRule>
  </conditionalFormatting>
  <conditionalFormatting sqref="I39:I41">
    <cfRule type="expression" dxfId="8" priority="10" stopIfTrue="1">
      <formula>$C39&lt;&gt;""</formula>
    </cfRule>
  </conditionalFormatting>
  <conditionalFormatting sqref="I42:I44">
    <cfRule type="expression" dxfId="7" priority="9" stopIfTrue="1">
      <formula>$C42&lt;&gt;""</formula>
    </cfRule>
  </conditionalFormatting>
  <conditionalFormatting sqref="I45:I47">
    <cfRule type="expression" dxfId="6" priority="8" stopIfTrue="1">
      <formula>$C45&lt;&gt;""</formula>
    </cfRule>
  </conditionalFormatting>
  <conditionalFormatting sqref="I57:I59">
    <cfRule type="expression" dxfId="5" priority="7" stopIfTrue="1">
      <formula>$C57&lt;&gt;""</formula>
    </cfRule>
  </conditionalFormatting>
  <conditionalFormatting sqref="I60:I62">
    <cfRule type="expression" dxfId="4" priority="6" stopIfTrue="1">
      <formula>$C60&lt;&gt;""</formula>
    </cfRule>
  </conditionalFormatting>
  <conditionalFormatting sqref="I94:I96">
    <cfRule type="expression" dxfId="3" priority="5" stopIfTrue="1">
      <formula>$C94&lt;&gt;""</formula>
    </cfRule>
  </conditionalFormatting>
  <conditionalFormatting sqref="I94:I96">
    <cfRule type="expression" dxfId="2" priority="4" stopIfTrue="1">
      <formula>$C94&lt;&gt;""</formula>
    </cfRule>
  </conditionalFormatting>
  <conditionalFormatting sqref="I91:I93">
    <cfRule type="expression" dxfId="1" priority="3" stopIfTrue="1">
      <formula>$C91&lt;&gt;""</formula>
    </cfRule>
  </conditionalFormatting>
  <conditionalFormatting sqref="I91:I93">
    <cfRule type="expression" dxfId="0" priority="2" stopIfTrue="1">
      <formula>$C91&lt;&gt;""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2021-11-12T09:25:42Z</dcterms:modified>
</cp:coreProperties>
</file>