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</sheets>
  <definedNames>
    <definedName name="_xlnm.Print_Area" localSheetId="0">Лист1!$A$1:$K$79</definedName>
  </definedNames>
  <calcPr calcId="145621"/>
</workbook>
</file>

<file path=xl/calcChain.xml><?xml version="1.0" encoding="utf-8"?>
<calcChain xmlns="http://schemas.openxmlformats.org/spreadsheetml/2006/main">
  <c r="H42" i="1" l="1"/>
  <c r="H32" i="1" l="1"/>
  <c r="H54" i="1" l="1"/>
  <c r="I72" i="1"/>
  <c r="H19" i="1" l="1"/>
  <c r="E20" i="1"/>
  <c r="E21" i="1"/>
  <c r="E22" i="1"/>
  <c r="E23" i="1"/>
  <c r="F24" i="1"/>
  <c r="G24" i="1"/>
  <c r="H24" i="1"/>
  <c r="I24" i="1"/>
  <c r="J24" i="1"/>
  <c r="E25" i="1"/>
  <c r="E26" i="1"/>
  <c r="E27" i="1"/>
  <c r="E28" i="1"/>
  <c r="F29" i="1"/>
  <c r="G29" i="1"/>
  <c r="H29" i="1"/>
  <c r="I29" i="1"/>
  <c r="J29" i="1"/>
  <c r="E30" i="1"/>
  <c r="E31" i="1"/>
  <c r="E32" i="1"/>
  <c r="E33" i="1"/>
  <c r="F34" i="1"/>
  <c r="G34" i="1"/>
  <c r="H34" i="1"/>
  <c r="I34" i="1"/>
  <c r="J34" i="1"/>
  <c r="E35" i="1"/>
  <c r="E36" i="1"/>
  <c r="E37" i="1"/>
  <c r="E38" i="1"/>
  <c r="F39" i="1"/>
  <c r="G39" i="1"/>
  <c r="H39" i="1"/>
  <c r="I39" i="1"/>
  <c r="J39" i="1"/>
  <c r="E40" i="1"/>
  <c r="E41" i="1"/>
  <c r="E42" i="1"/>
  <c r="E43" i="1"/>
  <c r="F44" i="1"/>
  <c r="G44" i="1"/>
  <c r="H44" i="1"/>
  <c r="I44" i="1"/>
  <c r="J44" i="1"/>
  <c r="E45" i="1"/>
  <c r="E46" i="1"/>
  <c r="E47" i="1"/>
  <c r="F49" i="1"/>
  <c r="G49" i="1"/>
  <c r="H49" i="1"/>
  <c r="I49" i="1"/>
  <c r="J49" i="1"/>
  <c r="E50" i="1"/>
  <c r="E51" i="1"/>
  <c r="E52" i="1"/>
  <c r="F54" i="1"/>
  <c r="G54" i="1"/>
  <c r="I54" i="1"/>
  <c r="J54" i="1"/>
  <c r="E55" i="1"/>
  <c r="E56" i="1"/>
  <c r="E57" i="1"/>
  <c r="F59" i="1"/>
  <c r="G59" i="1"/>
  <c r="H59" i="1"/>
  <c r="I59" i="1"/>
  <c r="J59" i="1"/>
  <c r="E60" i="1"/>
  <c r="E61" i="1"/>
  <c r="E62" i="1"/>
  <c r="F64" i="1"/>
  <c r="G64" i="1"/>
  <c r="H64" i="1"/>
  <c r="I64" i="1"/>
  <c r="J64" i="1"/>
  <c r="E65" i="1"/>
  <c r="E66" i="1"/>
  <c r="E67" i="1"/>
  <c r="E68" i="1"/>
  <c r="F69" i="1"/>
  <c r="G69" i="1"/>
  <c r="H69" i="1"/>
  <c r="I69" i="1"/>
  <c r="J69" i="1"/>
  <c r="E70" i="1"/>
  <c r="E71" i="1"/>
  <c r="E72" i="1"/>
  <c r="E73" i="1"/>
  <c r="F74" i="1"/>
  <c r="G74" i="1"/>
  <c r="H74" i="1"/>
  <c r="I74" i="1"/>
  <c r="J74" i="1"/>
  <c r="F19" i="1"/>
  <c r="G19" i="1"/>
  <c r="I19" i="1"/>
  <c r="J19" i="1"/>
  <c r="E15" i="1"/>
  <c r="E16" i="1"/>
  <c r="E17" i="1"/>
  <c r="E18" i="1"/>
  <c r="G14" i="1"/>
  <c r="H14" i="1"/>
  <c r="I14" i="1"/>
  <c r="J14" i="1"/>
  <c r="F14" i="1"/>
  <c r="F75" i="1"/>
  <c r="G75" i="1"/>
  <c r="H75" i="1"/>
  <c r="I75" i="1"/>
  <c r="J75" i="1"/>
  <c r="G76" i="1"/>
  <c r="H76" i="1"/>
  <c r="I76" i="1"/>
  <c r="J76" i="1"/>
  <c r="G77" i="1"/>
  <c r="H77" i="1"/>
  <c r="I77" i="1"/>
  <c r="J77" i="1"/>
  <c r="G78" i="1"/>
  <c r="H78" i="1"/>
  <c r="I78" i="1"/>
  <c r="J78" i="1"/>
  <c r="F76" i="1"/>
  <c r="F77" i="1"/>
  <c r="F78" i="1"/>
  <c r="H79" i="1" l="1"/>
  <c r="H81" i="1" s="1"/>
  <c r="E19" i="1"/>
  <c r="E24" i="1"/>
  <c r="E74" i="1"/>
  <c r="E69" i="1"/>
  <c r="E64" i="1"/>
  <c r="E59" i="1"/>
  <c r="E54" i="1"/>
  <c r="E49" i="1"/>
  <c r="E44" i="1"/>
  <c r="E39" i="1"/>
  <c r="E34" i="1"/>
  <c r="E77" i="1"/>
  <c r="E29" i="1"/>
  <c r="E78" i="1"/>
  <c r="E76" i="1"/>
  <c r="E14" i="1"/>
  <c r="E75" i="1"/>
  <c r="J79" i="1" l="1"/>
  <c r="I79" i="1" l="1"/>
  <c r="G79" i="1" l="1"/>
  <c r="F79" i="1"/>
  <c r="E79" i="1" l="1"/>
  <c r="E12" i="1"/>
  <c r="E11" i="1" l="1"/>
  <c r="E10" i="1"/>
</calcChain>
</file>

<file path=xl/sharedStrings.xml><?xml version="1.0" encoding="utf-8"?>
<sst xmlns="http://schemas.openxmlformats.org/spreadsheetml/2006/main" count="174" uniqueCount="93">
  <si>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</si>
  <si>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</si>
  <si>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</si>
  <si>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</si>
  <si>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</si>
  <si>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</si>
  <si>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</si>
  <si>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</si>
  <si>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</si>
  <si>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</si>
  <si>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</si>
  <si>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</si>
  <si>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</si>
  <si>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</si>
  <si>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</si>
  <si>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</si>
  <si>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</si>
  <si>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</si>
  <si>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</si>
  <si>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</si>
  <si>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</si>
  <si>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</si>
  <si>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</si>
  <si>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</si>
  <si>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</si>
  <si>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</si>
  <si>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</si>
  <si>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</si>
  <si>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</si>
  <si>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</si>
  <si>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</si>
  <si>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</si>
  <si>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</si>
  <si>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</si>
  <si>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</si>
  <si>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</si>
  <si>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</si>
  <si>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</si>
  <si>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</si>
  <si>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</si>
  <si>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</si>
  <si>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</si>
  <si>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</si>
  <si>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</si>
  <si>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</si>
  <si>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</si>
  <si>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</si>
  <si>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</si>
  <si>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</si>
  <si>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</si>
  <si>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</si>
  <si>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</si>
  <si>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</si>
  <si>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</si>
  <si>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</si>
  <si>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</si>
  <si>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</si>
  <si>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</si>
  <si>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</si>
  <si>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</si>
  <si>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</si>
  <si>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</si>
  <si>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</si>
  <si>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</si>
  <si>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</si>
  <si>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</si>
  <si>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</si>
  <si>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</si>
  <si>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</si>
  <si>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</si>
  <si>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</si>
  <si>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</si>
  <si>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</si>
  <si>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</si>
  <si>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</si>
  <si>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</si>
  <si>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</si>
  <si>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</si>
  <si>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</si>
  <si>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</si>
  <si>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</si>
  <si>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</si>
  <si>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</si>
  <si>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</si>
  <si>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</si>
  <si>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</si>
  <si>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</si>
  <si>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</si>
  <si>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</si>
  <si>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</si>
  <si>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17. Расселяемая площадь.                                                                                     18. Количество переселённых жителей.</t>
  </si>
  <si>
    <t xml:space="preserve">Приложение 2 к постановлению администрации
Трубчевского муниципального района
от "___"_______2020г. №___
</t>
  </si>
  <si>
    <t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</si>
</sst>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8"/>
      <name val="Times New Roman"/>
      <family val="1"/>
      <charset val="204"/>
    </font>
    <font>
      <b/>
      <sz val="7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6" fillId="0" borderId="17">
      <alignment horizontal="right" vertical="center" shrinkToFit="1"/>
    </xf>
    <xf numFmtId="43" fontId="19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4" fontId="5" fillId="3" borderId="0" xfId="0" applyNumberFormat="1" applyFont="1" applyFill="1"/>
    <xf numFmtId="0" fontId="5" fillId="3" borderId="0" xfId="0" applyFont="1" applyFill="1"/>
    <xf numFmtId="0" fontId="8" fillId="2" borderId="0" xfId="0" applyFont="1" applyFill="1"/>
    <xf numFmtId="4" fontId="16" fillId="0" borderId="1" xfId="1" applyNumberFormat="1" applyBorder="1" applyProtection="1">
      <alignment horizontal="right" vertical="center" shrinkToFi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/>
    <xf numFmtId="4" fontId="13" fillId="0" borderId="1" xfId="0" applyNumberFormat="1" applyFont="1" applyFill="1" applyBorder="1" applyAlignment="1">
      <alignment horizontal="center" vertical="center" wrapText="1"/>
    </xf>
    <xf numFmtId="43" fontId="5" fillId="3" borderId="0" xfId="2" applyFont="1" applyFill="1"/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</cellXfs>
  <cellStyles count="3">
    <cellStyle name="xl46" xfId="1"/>
    <cellStyle name="Обычный" xfId="0" builtinId="0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view="pageBreakPreview" topLeftCell="A73" zoomScaleSheetLayoutView="100" workbookViewId="0">
      <selection activeCell="H79" sqref="H79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15.28515625" customWidth="1"/>
    <col min="5" max="5" width="9.7109375" style="6" bestFit="1" customWidth="1"/>
    <col min="6" max="7" width="9" style="6" bestFit="1" customWidth="1"/>
    <col min="8" max="8" width="12.5703125" style="37" bestFit="1" customWidth="1"/>
    <col min="9" max="9" width="9" style="37" bestFit="1" customWidth="1"/>
    <col min="10" max="10" width="9" style="21" bestFit="1" customWidth="1"/>
    <col min="11" max="11" width="37.5703125" customWidth="1"/>
    <col min="13" max="13" width="24.85546875" customWidth="1"/>
  </cols>
  <sheetData>
    <row r="1" spans="1:12" ht="49.5" customHeight="1" x14ac:dyDescent="0.25">
      <c r="G1" s="45" t="s">
        <v>91</v>
      </c>
      <c r="H1" s="45"/>
      <c r="I1" s="45"/>
      <c r="J1" s="45"/>
      <c r="K1" s="45"/>
      <c r="L1" s="2"/>
    </row>
    <row r="2" spans="1:12" ht="15" customHeight="1" x14ac:dyDescent="0.25">
      <c r="G2" s="49" t="s">
        <v>39</v>
      </c>
      <c r="H2" s="49"/>
      <c r="I2" s="49"/>
      <c r="J2" s="49"/>
      <c r="K2" s="49"/>
      <c r="L2" s="49"/>
    </row>
    <row r="3" spans="1:12" ht="48" customHeight="1" x14ac:dyDescent="0.25">
      <c r="G3" s="46" t="s">
        <v>51</v>
      </c>
      <c r="H3" s="46"/>
      <c r="I3" s="46"/>
      <c r="J3" s="46"/>
      <c r="K3" s="46"/>
      <c r="L3" s="2"/>
    </row>
    <row r="4" spans="1:12" x14ac:dyDescent="0.25">
      <c r="A4" s="56" t="s">
        <v>15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2" x14ac:dyDescent="0.25">
      <c r="A5" s="56" t="s">
        <v>10</v>
      </c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2" ht="33.75" customHeight="1" x14ac:dyDescent="0.25">
      <c r="A6" s="57" t="s">
        <v>52</v>
      </c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2" x14ac:dyDescent="0.25">
      <c r="A7" s="59" t="s">
        <v>0</v>
      </c>
      <c r="B7" s="59" t="s">
        <v>16</v>
      </c>
      <c r="C7" s="59" t="s">
        <v>1</v>
      </c>
      <c r="D7" s="59" t="s">
        <v>2</v>
      </c>
      <c r="E7" s="50" t="s">
        <v>3</v>
      </c>
      <c r="F7" s="51"/>
      <c r="G7" s="51"/>
      <c r="H7" s="51"/>
      <c r="I7" s="51"/>
      <c r="J7" s="52"/>
      <c r="K7" s="59" t="s">
        <v>17</v>
      </c>
    </row>
    <row r="8" spans="1:12" ht="21" x14ac:dyDescent="0.25">
      <c r="A8" s="59"/>
      <c r="B8" s="59"/>
      <c r="C8" s="59"/>
      <c r="D8" s="59"/>
      <c r="E8" s="5" t="s">
        <v>4</v>
      </c>
      <c r="F8" s="5" t="s">
        <v>12</v>
      </c>
      <c r="G8" s="5" t="s">
        <v>13</v>
      </c>
      <c r="H8" s="17" t="s">
        <v>14</v>
      </c>
      <c r="I8" s="17" t="s">
        <v>31</v>
      </c>
      <c r="J8" s="17" t="s">
        <v>40</v>
      </c>
      <c r="K8" s="59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40">
        <v>8</v>
      </c>
      <c r="I9" s="40">
        <v>9</v>
      </c>
      <c r="J9" s="18">
        <v>10</v>
      </c>
      <c r="K9" s="3">
        <v>12</v>
      </c>
    </row>
    <row r="10" spans="1:12" ht="21" x14ac:dyDescent="0.25">
      <c r="A10" s="60">
        <v>1</v>
      </c>
      <c r="B10" s="47" t="s">
        <v>18</v>
      </c>
      <c r="C10" s="47" t="s">
        <v>19</v>
      </c>
      <c r="D10" s="9" t="s">
        <v>5</v>
      </c>
      <c r="E10" s="8">
        <f>SUM(F10:J10)</f>
        <v>0</v>
      </c>
      <c r="F10" s="8"/>
      <c r="G10" s="8"/>
      <c r="H10" s="34"/>
      <c r="I10" s="34"/>
      <c r="J10" s="19"/>
      <c r="K10" s="53" t="s">
        <v>25</v>
      </c>
    </row>
    <row r="11" spans="1:12" ht="21" x14ac:dyDescent="0.25">
      <c r="A11" s="61"/>
      <c r="B11" s="47"/>
      <c r="C11" s="47"/>
      <c r="D11" s="9" t="s">
        <v>30</v>
      </c>
      <c r="E11" s="8">
        <f>SUM(F11:J11)</f>
        <v>0</v>
      </c>
      <c r="F11" s="8"/>
      <c r="G11" s="8"/>
      <c r="H11" s="34"/>
      <c r="I11" s="34"/>
      <c r="J11" s="19"/>
      <c r="K11" s="54"/>
    </row>
    <row r="12" spans="1:12" ht="21" x14ac:dyDescent="0.25">
      <c r="A12" s="61"/>
      <c r="B12" s="47"/>
      <c r="C12" s="47"/>
      <c r="D12" s="9" t="s">
        <v>7</v>
      </c>
      <c r="E12" s="8">
        <f>SUM(F12:J12)</f>
        <v>626255.41</v>
      </c>
      <c r="F12" s="8">
        <v>88770</v>
      </c>
      <c r="G12" s="16">
        <v>416969.81</v>
      </c>
      <c r="H12" s="34">
        <v>120115.6</v>
      </c>
      <c r="I12" s="34">
        <v>200</v>
      </c>
      <c r="J12" s="19">
        <v>200</v>
      </c>
      <c r="K12" s="54"/>
    </row>
    <row r="13" spans="1:12" ht="21" x14ac:dyDescent="0.25">
      <c r="A13" s="61"/>
      <c r="B13" s="47"/>
      <c r="C13" s="47"/>
      <c r="D13" s="9" t="s">
        <v>11</v>
      </c>
      <c r="E13" s="8"/>
      <c r="F13" s="8"/>
      <c r="G13" s="16"/>
      <c r="H13" s="34"/>
      <c r="I13" s="34"/>
      <c r="J13" s="19"/>
      <c r="K13" s="54"/>
    </row>
    <row r="14" spans="1:12" x14ac:dyDescent="0.25">
      <c r="A14" s="62"/>
      <c r="B14" s="47"/>
      <c r="C14" s="47"/>
      <c r="D14" s="9" t="s">
        <v>8</v>
      </c>
      <c r="E14" s="8">
        <f>SUM(F14:J14)</f>
        <v>626255.41</v>
      </c>
      <c r="F14" s="8">
        <f>SUM(F10:F13)</f>
        <v>88770</v>
      </c>
      <c r="G14" s="8">
        <f t="shared" ref="G14:J14" si="0">SUM(G10:G13)</f>
        <v>416969.81</v>
      </c>
      <c r="H14" s="34">
        <f t="shared" si="0"/>
        <v>120115.6</v>
      </c>
      <c r="I14" s="16">
        <f t="shared" si="0"/>
        <v>200</v>
      </c>
      <c r="J14" s="8">
        <f t="shared" si="0"/>
        <v>200</v>
      </c>
      <c r="K14" s="55"/>
    </row>
    <row r="15" spans="1:12" ht="21" x14ac:dyDescent="0.25">
      <c r="A15" s="47">
        <v>2</v>
      </c>
      <c r="B15" s="47" t="s">
        <v>47</v>
      </c>
      <c r="C15" s="48" t="s">
        <v>27</v>
      </c>
      <c r="D15" s="10" t="s">
        <v>5</v>
      </c>
      <c r="E15" s="8">
        <f t="shared" ref="E15:E23" si="1">SUM(F15:J15)</f>
        <v>0</v>
      </c>
      <c r="F15" s="8"/>
      <c r="G15" s="15"/>
      <c r="H15" s="34"/>
      <c r="I15" s="34"/>
      <c r="J15" s="19"/>
      <c r="K15" s="47"/>
    </row>
    <row r="16" spans="1:12" ht="21" x14ac:dyDescent="0.25">
      <c r="A16" s="47"/>
      <c r="B16" s="47"/>
      <c r="C16" s="48"/>
      <c r="D16" s="10" t="s">
        <v>30</v>
      </c>
      <c r="E16" s="8">
        <f t="shared" si="1"/>
        <v>0</v>
      </c>
      <c r="F16" s="8"/>
      <c r="G16" s="15"/>
      <c r="H16" s="34"/>
      <c r="I16" s="34"/>
      <c r="J16" s="19"/>
      <c r="K16" s="47"/>
    </row>
    <row r="17" spans="1:11" ht="21" x14ac:dyDescent="0.25">
      <c r="A17" s="47"/>
      <c r="B17" s="47"/>
      <c r="C17" s="48"/>
      <c r="D17" s="10" t="s">
        <v>7</v>
      </c>
      <c r="E17" s="8">
        <f t="shared" si="1"/>
        <v>1565607</v>
      </c>
      <c r="F17" s="8">
        <v>313121.40000000002</v>
      </c>
      <c r="G17" s="16">
        <v>313121.40000000002</v>
      </c>
      <c r="H17" s="34">
        <v>313121.40000000002</v>
      </c>
      <c r="I17" s="34">
        <v>313121.40000000002</v>
      </c>
      <c r="J17" s="19">
        <v>313121.40000000002</v>
      </c>
      <c r="K17" s="47"/>
    </row>
    <row r="18" spans="1:11" ht="21" x14ac:dyDescent="0.25">
      <c r="A18" s="47"/>
      <c r="B18" s="47"/>
      <c r="C18" s="48"/>
      <c r="D18" s="10" t="s">
        <v>11</v>
      </c>
      <c r="E18" s="8">
        <f t="shared" si="1"/>
        <v>0</v>
      </c>
      <c r="F18" s="8"/>
      <c r="G18" s="16"/>
      <c r="H18" s="34"/>
      <c r="I18" s="34"/>
      <c r="J18" s="19"/>
      <c r="K18" s="47"/>
    </row>
    <row r="19" spans="1:11" x14ac:dyDescent="0.25">
      <c r="A19" s="47"/>
      <c r="B19" s="47"/>
      <c r="C19" s="48"/>
      <c r="D19" s="10" t="s">
        <v>8</v>
      </c>
      <c r="E19" s="8">
        <f>SUM(F19:J19)</f>
        <v>1565607</v>
      </c>
      <c r="F19" s="19">
        <f t="shared" ref="F19:I19" si="2">SUM(F15:F18)</f>
        <v>313121.40000000002</v>
      </c>
      <c r="G19" s="19">
        <f t="shared" si="2"/>
        <v>313121.40000000002</v>
      </c>
      <c r="H19" s="34">
        <f>SUM(H15:H18)</f>
        <v>313121.40000000002</v>
      </c>
      <c r="I19" s="34">
        <f t="shared" si="2"/>
        <v>313121.40000000002</v>
      </c>
      <c r="J19" s="19">
        <f>SUM(J15:J18)</f>
        <v>313121.40000000002</v>
      </c>
      <c r="K19" s="47"/>
    </row>
    <row r="20" spans="1:11" ht="21" customHeight="1" x14ac:dyDescent="0.25">
      <c r="A20" s="60">
        <v>3</v>
      </c>
      <c r="B20" s="47" t="s">
        <v>20</v>
      </c>
      <c r="C20" s="48" t="s">
        <v>24</v>
      </c>
      <c r="D20" s="10" t="s">
        <v>5</v>
      </c>
      <c r="E20" s="8">
        <f t="shared" si="1"/>
        <v>0</v>
      </c>
      <c r="F20" s="8"/>
      <c r="G20" s="15"/>
      <c r="H20" s="34"/>
      <c r="I20" s="34"/>
      <c r="J20" s="19"/>
      <c r="K20" s="53" t="s">
        <v>50</v>
      </c>
    </row>
    <row r="21" spans="1:11" ht="21" x14ac:dyDescent="0.25">
      <c r="A21" s="61"/>
      <c r="B21" s="47"/>
      <c r="C21" s="48"/>
      <c r="D21" s="10" t="s">
        <v>30</v>
      </c>
      <c r="E21" s="8">
        <f t="shared" si="1"/>
        <v>0</v>
      </c>
      <c r="F21" s="8"/>
      <c r="G21" s="15"/>
      <c r="H21" s="34"/>
      <c r="I21" s="34"/>
      <c r="J21" s="19"/>
      <c r="K21" s="54"/>
    </row>
    <row r="22" spans="1:11" ht="21" x14ac:dyDescent="0.25">
      <c r="A22" s="61"/>
      <c r="B22" s="47"/>
      <c r="C22" s="48"/>
      <c r="D22" s="10" t="s">
        <v>7</v>
      </c>
      <c r="E22" s="8">
        <f t="shared" si="1"/>
        <v>189000</v>
      </c>
      <c r="F22" s="8">
        <v>34000</v>
      </c>
      <c r="G22" s="16">
        <v>45000</v>
      </c>
      <c r="H22" s="34">
        <v>110000</v>
      </c>
      <c r="I22" s="34">
        <v>0</v>
      </c>
      <c r="J22" s="34">
        <v>0</v>
      </c>
      <c r="K22" s="54"/>
    </row>
    <row r="23" spans="1:11" ht="21" x14ac:dyDescent="0.25">
      <c r="A23" s="61"/>
      <c r="B23" s="47"/>
      <c r="C23" s="48"/>
      <c r="D23" s="10" t="s">
        <v>11</v>
      </c>
      <c r="E23" s="8">
        <f t="shared" si="1"/>
        <v>0</v>
      </c>
      <c r="F23" s="8"/>
      <c r="G23" s="16"/>
      <c r="H23" s="34"/>
      <c r="I23" s="34"/>
      <c r="J23" s="19"/>
      <c r="K23" s="54"/>
    </row>
    <row r="24" spans="1:11" ht="240" customHeight="1" x14ac:dyDescent="0.25">
      <c r="A24" s="62"/>
      <c r="B24" s="47"/>
      <c r="C24" s="48"/>
      <c r="D24" s="10" t="s">
        <v>8</v>
      </c>
      <c r="E24" s="8">
        <f>SUM(E20:E23)</f>
        <v>189000</v>
      </c>
      <c r="F24" s="8">
        <f t="shared" ref="F24:J24" si="3">SUM(F20:F23)</f>
        <v>34000</v>
      </c>
      <c r="G24" s="16">
        <f t="shared" si="3"/>
        <v>45000</v>
      </c>
      <c r="H24" s="34">
        <f t="shared" ref="H24:I24" si="4">SUM(H20:H23)</f>
        <v>110000</v>
      </c>
      <c r="I24" s="34">
        <f t="shared" si="4"/>
        <v>0</v>
      </c>
      <c r="J24" s="19">
        <f t="shared" si="3"/>
        <v>0</v>
      </c>
      <c r="K24" s="55"/>
    </row>
    <row r="25" spans="1:11" ht="21" x14ac:dyDescent="0.25">
      <c r="A25" s="60">
        <v>4</v>
      </c>
      <c r="B25" s="47" t="s">
        <v>41</v>
      </c>
      <c r="C25" s="48" t="s">
        <v>24</v>
      </c>
      <c r="D25" s="10" t="s">
        <v>5</v>
      </c>
      <c r="E25" s="8">
        <f>SUM(F25:J25)</f>
        <v>0</v>
      </c>
      <c r="F25" s="8"/>
      <c r="G25" s="15"/>
      <c r="H25" s="34"/>
      <c r="I25" s="34"/>
      <c r="J25" s="19"/>
      <c r="K25" s="53" t="s">
        <v>92</v>
      </c>
    </row>
    <row r="26" spans="1:11" ht="21" x14ac:dyDescent="0.25">
      <c r="A26" s="61"/>
      <c r="B26" s="47"/>
      <c r="C26" s="48"/>
      <c r="D26" s="10" t="s">
        <v>30</v>
      </c>
      <c r="E26" s="8">
        <f>SUM(F26:J26)</f>
        <v>0</v>
      </c>
      <c r="F26" s="8"/>
      <c r="G26" s="15"/>
      <c r="H26" s="34"/>
      <c r="I26" s="34"/>
      <c r="J26" s="19"/>
      <c r="K26" s="54"/>
    </row>
    <row r="27" spans="1:11" ht="21" x14ac:dyDescent="0.25">
      <c r="A27" s="61"/>
      <c r="B27" s="47"/>
      <c r="C27" s="48"/>
      <c r="D27" s="10" t="s">
        <v>7</v>
      </c>
      <c r="E27" s="8">
        <f>SUM(F27:J27)</f>
        <v>603148</v>
      </c>
      <c r="F27" s="8"/>
      <c r="G27" s="16">
        <v>348148</v>
      </c>
      <c r="H27" s="34">
        <v>255000</v>
      </c>
      <c r="I27" s="34">
        <v>0</v>
      </c>
      <c r="J27" s="19">
        <v>0</v>
      </c>
      <c r="K27" s="54"/>
    </row>
    <row r="28" spans="1:11" ht="21" x14ac:dyDescent="0.25">
      <c r="A28" s="61"/>
      <c r="B28" s="47"/>
      <c r="C28" s="48"/>
      <c r="D28" s="10" t="s">
        <v>11</v>
      </c>
      <c r="E28" s="8">
        <f>SUM(F28:J28)</f>
        <v>0</v>
      </c>
      <c r="F28" s="8"/>
      <c r="G28" s="16"/>
      <c r="H28" s="34"/>
      <c r="I28" s="34"/>
      <c r="J28" s="19"/>
      <c r="K28" s="54"/>
    </row>
    <row r="29" spans="1:11" ht="30" customHeight="1" x14ac:dyDescent="0.25">
      <c r="A29" s="62"/>
      <c r="B29" s="47"/>
      <c r="C29" s="48"/>
      <c r="D29" s="10" t="s">
        <v>8</v>
      </c>
      <c r="E29" s="8">
        <f>SUM(E25:E28)</f>
        <v>603148</v>
      </c>
      <c r="F29" s="8">
        <f t="shared" ref="F29:J29" si="5">SUM(F25:F28)</f>
        <v>0</v>
      </c>
      <c r="G29" s="16">
        <f t="shared" si="5"/>
        <v>348148</v>
      </c>
      <c r="H29" s="34">
        <f t="shared" si="5"/>
        <v>255000</v>
      </c>
      <c r="I29" s="34">
        <f t="shared" si="5"/>
        <v>0</v>
      </c>
      <c r="J29" s="19">
        <f t="shared" si="5"/>
        <v>0</v>
      </c>
      <c r="K29" s="55"/>
    </row>
    <row r="30" spans="1:11" ht="21" x14ac:dyDescent="0.25">
      <c r="A30" s="47">
        <v>5</v>
      </c>
      <c r="B30" s="47" t="s">
        <v>46</v>
      </c>
      <c r="C30" s="48" t="s">
        <v>28</v>
      </c>
      <c r="D30" s="10" t="s">
        <v>5</v>
      </c>
      <c r="E30" s="8">
        <f t="shared" ref="E30:E47" si="6">SUM(F30:J30)</f>
        <v>0</v>
      </c>
      <c r="F30" s="8"/>
      <c r="G30" s="15"/>
      <c r="H30" s="34"/>
      <c r="I30" s="34"/>
      <c r="J30" s="19"/>
      <c r="K30" s="53" t="s">
        <v>50</v>
      </c>
    </row>
    <row r="31" spans="1:11" ht="21" x14ac:dyDescent="0.25">
      <c r="A31" s="47"/>
      <c r="B31" s="47"/>
      <c r="C31" s="48"/>
      <c r="D31" s="10" t="s">
        <v>30</v>
      </c>
      <c r="E31" s="8">
        <f t="shared" si="6"/>
        <v>0</v>
      </c>
      <c r="F31" s="8"/>
      <c r="G31" s="15"/>
      <c r="H31" s="34"/>
      <c r="I31" s="34"/>
      <c r="J31" s="19"/>
      <c r="K31" s="54"/>
    </row>
    <row r="32" spans="1:11" ht="21" x14ac:dyDescent="0.25">
      <c r="A32" s="47"/>
      <c r="B32" s="47"/>
      <c r="C32" s="48"/>
      <c r="D32" s="10" t="s">
        <v>7</v>
      </c>
      <c r="E32" s="8">
        <f t="shared" si="6"/>
        <v>5328038.97</v>
      </c>
      <c r="F32" s="8">
        <v>812673.75</v>
      </c>
      <c r="G32" s="16">
        <v>365637.52</v>
      </c>
      <c r="H32" s="42">
        <f>127500+194477.7</f>
        <v>321977.7</v>
      </c>
      <c r="I32" s="34">
        <v>3088750</v>
      </c>
      <c r="J32" s="19">
        <v>739000</v>
      </c>
      <c r="K32" s="54"/>
    </row>
    <row r="33" spans="1:13" ht="21" x14ac:dyDescent="0.25">
      <c r="A33" s="47"/>
      <c r="B33" s="47"/>
      <c r="C33" s="48"/>
      <c r="D33" s="10" t="s">
        <v>11</v>
      </c>
      <c r="E33" s="8">
        <f t="shared" si="6"/>
        <v>0</v>
      </c>
      <c r="F33" s="8"/>
      <c r="G33" s="16"/>
      <c r="H33" s="42"/>
      <c r="I33" s="34"/>
      <c r="J33" s="19"/>
      <c r="K33" s="54"/>
    </row>
    <row r="34" spans="1:13" ht="242.25" customHeight="1" x14ac:dyDescent="0.25">
      <c r="A34" s="47"/>
      <c r="B34" s="47"/>
      <c r="C34" s="48"/>
      <c r="D34" s="10" t="s">
        <v>8</v>
      </c>
      <c r="E34" s="8">
        <f t="shared" si="6"/>
        <v>5328038.97</v>
      </c>
      <c r="F34" s="8">
        <f>SUM(F30:F32)</f>
        <v>812673.75</v>
      </c>
      <c r="G34" s="16">
        <f t="shared" ref="G34:J34" si="7">SUM(G30:G32)</f>
        <v>365637.52</v>
      </c>
      <c r="H34" s="42">
        <f t="shared" ref="H34:I34" si="8">SUM(H30:H32)</f>
        <v>321977.7</v>
      </c>
      <c r="I34" s="34">
        <f t="shared" si="8"/>
        <v>3088750</v>
      </c>
      <c r="J34" s="19">
        <f t="shared" si="7"/>
        <v>739000</v>
      </c>
      <c r="K34" s="55"/>
    </row>
    <row r="35" spans="1:13" ht="21" x14ac:dyDescent="0.25">
      <c r="A35" s="47">
        <v>6</v>
      </c>
      <c r="B35" s="47" t="s">
        <v>45</v>
      </c>
      <c r="C35" s="48" t="s">
        <v>29</v>
      </c>
      <c r="D35" s="10" t="s">
        <v>5</v>
      </c>
      <c r="E35" s="8">
        <f t="shared" si="6"/>
        <v>0</v>
      </c>
      <c r="F35" s="8"/>
      <c r="G35" s="16"/>
      <c r="H35" s="42"/>
      <c r="I35" s="34"/>
      <c r="J35" s="19"/>
      <c r="K35" s="53" t="s">
        <v>49</v>
      </c>
    </row>
    <row r="36" spans="1:13" ht="21" x14ac:dyDescent="0.25">
      <c r="A36" s="47"/>
      <c r="B36" s="47"/>
      <c r="C36" s="48"/>
      <c r="D36" s="10" t="s">
        <v>30</v>
      </c>
      <c r="E36" s="8">
        <f t="shared" si="6"/>
        <v>0</v>
      </c>
      <c r="F36" s="8"/>
      <c r="G36" s="16"/>
      <c r="H36" s="42"/>
      <c r="I36" s="34"/>
      <c r="J36" s="19"/>
      <c r="K36" s="54"/>
    </row>
    <row r="37" spans="1:13" ht="21" x14ac:dyDescent="0.25">
      <c r="A37" s="47"/>
      <c r="B37" s="47"/>
      <c r="C37" s="48"/>
      <c r="D37" s="10" t="s">
        <v>7</v>
      </c>
      <c r="E37" s="8">
        <f t="shared" si="6"/>
        <v>2493600</v>
      </c>
      <c r="F37" s="8">
        <v>500000</v>
      </c>
      <c r="G37" s="16">
        <v>500000</v>
      </c>
      <c r="H37" s="42">
        <v>393600</v>
      </c>
      <c r="I37" s="34">
        <v>600000</v>
      </c>
      <c r="J37" s="19">
        <v>500000</v>
      </c>
      <c r="K37" s="54"/>
    </row>
    <row r="38" spans="1:13" ht="21" x14ac:dyDescent="0.25">
      <c r="A38" s="47"/>
      <c r="B38" s="47"/>
      <c r="C38" s="48"/>
      <c r="D38" s="10" t="s">
        <v>11</v>
      </c>
      <c r="E38" s="8">
        <f t="shared" si="6"/>
        <v>0</v>
      </c>
      <c r="F38" s="8"/>
      <c r="G38" s="16"/>
      <c r="H38" s="42"/>
      <c r="I38" s="34"/>
      <c r="J38" s="19"/>
      <c r="K38" s="54"/>
    </row>
    <row r="39" spans="1:13" x14ac:dyDescent="0.25">
      <c r="A39" s="47"/>
      <c r="B39" s="47"/>
      <c r="C39" s="48"/>
      <c r="D39" s="10" t="s">
        <v>8</v>
      </c>
      <c r="E39" s="8">
        <f t="shared" si="6"/>
        <v>2493600</v>
      </c>
      <c r="F39" s="8">
        <f>SUM(F35:F37)</f>
        <v>500000</v>
      </c>
      <c r="G39" s="16">
        <f t="shared" ref="G39:J39" si="9">SUM(G35:G37)</f>
        <v>500000</v>
      </c>
      <c r="H39" s="42">
        <f t="shared" ref="H39:I39" si="10">SUM(H35:H37)</f>
        <v>393600</v>
      </c>
      <c r="I39" s="34">
        <f t="shared" si="10"/>
        <v>600000</v>
      </c>
      <c r="J39" s="19">
        <f t="shared" si="9"/>
        <v>500000</v>
      </c>
      <c r="K39" s="55"/>
    </row>
    <row r="40" spans="1:13" ht="21" x14ac:dyDescent="0.25">
      <c r="A40" s="60">
        <v>7</v>
      </c>
      <c r="B40" s="47" t="s">
        <v>21</v>
      </c>
      <c r="C40" s="48" t="s">
        <v>22</v>
      </c>
      <c r="D40" s="9" t="s">
        <v>5</v>
      </c>
      <c r="E40" s="8">
        <f t="shared" si="6"/>
        <v>0</v>
      </c>
      <c r="F40" s="8"/>
      <c r="G40" s="15"/>
      <c r="H40" s="34"/>
      <c r="I40" s="34"/>
      <c r="J40" s="19"/>
      <c r="K40" s="53" t="s">
        <v>26</v>
      </c>
    </row>
    <row r="41" spans="1:13" ht="21" x14ac:dyDescent="0.25">
      <c r="A41" s="61"/>
      <c r="B41" s="47"/>
      <c r="C41" s="48"/>
      <c r="D41" s="9" t="s">
        <v>30</v>
      </c>
      <c r="E41" s="8">
        <f t="shared" si="6"/>
        <v>0</v>
      </c>
      <c r="F41" s="8"/>
      <c r="G41" s="15"/>
      <c r="H41" s="34"/>
      <c r="I41" s="34"/>
      <c r="J41" s="19"/>
      <c r="K41" s="54"/>
    </row>
    <row r="42" spans="1:13" ht="21" x14ac:dyDescent="0.25">
      <c r="A42" s="61"/>
      <c r="B42" s="47"/>
      <c r="C42" s="48"/>
      <c r="D42" s="9" t="s">
        <v>7</v>
      </c>
      <c r="E42" s="8">
        <f t="shared" si="6"/>
        <v>96550979.819999993</v>
      </c>
      <c r="F42" s="8">
        <v>21435947.16</v>
      </c>
      <c r="G42" s="16">
        <v>21885707.670000002</v>
      </c>
      <c r="H42" s="34">
        <f>15235124.99-50000</f>
        <v>15185124.99</v>
      </c>
      <c r="I42" s="34">
        <v>18815300</v>
      </c>
      <c r="J42" s="19">
        <v>19228900</v>
      </c>
      <c r="K42" s="54"/>
      <c r="M42">
        <v>15235124.99</v>
      </c>
    </row>
    <row r="43" spans="1:13" ht="21" x14ac:dyDescent="0.25">
      <c r="A43" s="61"/>
      <c r="B43" s="47"/>
      <c r="C43" s="48"/>
      <c r="D43" s="9" t="s">
        <v>11</v>
      </c>
      <c r="E43" s="8">
        <f t="shared" si="6"/>
        <v>0</v>
      </c>
      <c r="F43" s="8"/>
      <c r="G43" s="16"/>
      <c r="H43" s="34"/>
      <c r="I43" s="34"/>
      <c r="J43" s="19"/>
      <c r="K43" s="54"/>
    </row>
    <row r="44" spans="1:13" x14ac:dyDescent="0.25">
      <c r="A44" s="62"/>
      <c r="B44" s="47"/>
      <c r="C44" s="48"/>
      <c r="D44" s="9" t="s">
        <v>8</v>
      </c>
      <c r="E44" s="8">
        <f t="shared" si="6"/>
        <v>96550979.819999993</v>
      </c>
      <c r="F44" s="8">
        <f>SUM(F40:F42)</f>
        <v>21435947.16</v>
      </c>
      <c r="G44" s="16">
        <f t="shared" ref="G44:J44" si="11">SUM(G40:G42)</f>
        <v>21885707.670000002</v>
      </c>
      <c r="H44" s="34">
        <f t="shared" ref="H44:I44" si="12">SUM(H40:H42)</f>
        <v>15185124.99</v>
      </c>
      <c r="I44" s="34">
        <f t="shared" si="12"/>
        <v>18815300</v>
      </c>
      <c r="J44" s="19">
        <f t="shared" si="11"/>
        <v>19228900</v>
      </c>
      <c r="K44" s="55"/>
    </row>
    <row r="45" spans="1:13" ht="21" x14ac:dyDescent="0.25">
      <c r="A45" s="47">
        <v>8</v>
      </c>
      <c r="B45" s="47" t="s">
        <v>23</v>
      </c>
      <c r="C45" s="48" t="s">
        <v>22</v>
      </c>
      <c r="D45" s="11" t="s">
        <v>5</v>
      </c>
      <c r="E45" s="8">
        <f t="shared" si="6"/>
        <v>12666993.140000001</v>
      </c>
      <c r="F45" s="8">
        <v>1488053</v>
      </c>
      <c r="G45" s="16">
        <v>11178940.140000001</v>
      </c>
      <c r="H45" s="34"/>
      <c r="I45" s="34"/>
      <c r="J45" s="19"/>
      <c r="K45" s="53" t="s">
        <v>36</v>
      </c>
    </row>
    <row r="46" spans="1:13" ht="21" x14ac:dyDescent="0.25">
      <c r="A46" s="47"/>
      <c r="B46" s="47"/>
      <c r="C46" s="48"/>
      <c r="D46" s="9" t="s">
        <v>30</v>
      </c>
      <c r="E46" s="8">
        <f t="shared" si="6"/>
        <v>5760218</v>
      </c>
      <c r="F46" s="8">
        <v>5760218</v>
      </c>
      <c r="G46" s="16"/>
      <c r="H46" s="34"/>
      <c r="I46" s="34"/>
      <c r="J46" s="19"/>
      <c r="K46" s="54"/>
    </row>
    <row r="47" spans="1:13" ht="21" x14ac:dyDescent="0.25">
      <c r="A47" s="47"/>
      <c r="B47" s="47"/>
      <c r="C47" s="48"/>
      <c r="D47" s="9" t="s">
        <v>7</v>
      </c>
      <c r="E47" s="8">
        <f t="shared" si="6"/>
        <v>89306411.549999997</v>
      </c>
      <c r="F47" s="8">
        <v>18668301.809999999</v>
      </c>
      <c r="G47" s="16">
        <v>21108138.210000001</v>
      </c>
      <c r="H47" s="34">
        <v>20527754.73</v>
      </c>
      <c r="I47" s="34">
        <v>19498391.359999999</v>
      </c>
      <c r="J47" s="19">
        <v>9503825.4399999995</v>
      </c>
      <c r="K47" s="54"/>
    </row>
    <row r="48" spans="1:13" ht="21" x14ac:dyDescent="0.25">
      <c r="A48" s="47"/>
      <c r="B48" s="47"/>
      <c r="C48" s="48"/>
      <c r="D48" s="9" t="s">
        <v>11</v>
      </c>
      <c r="E48" s="8"/>
      <c r="F48" s="8"/>
      <c r="G48" s="16"/>
      <c r="H48" s="34"/>
      <c r="I48" s="34"/>
      <c r="J48" s="19"/>
      <c r="K48" s="54"/>
    </row>
    <row r="49" spans="1:11" x14ac:dyDescent="0.25">
      <c r="A49" s="47"/>
      <c r="B49" s="47"/>
      <c r="C49" s="48"/>
      <c r="D49" s="9" t="s">
        <v>8</v>
      </c>
      <c r="E49" s="8">
        <f>SUM(F49:J49)</f>
        <v>107733622.69</v>
      </c>
      <c r="F49" s="8">
        <f>SUM(F45:F47)</f>
        <v>25916572.809999999</v>
      </c>
      <c r="G49" s="16">
        <f t="shared" ref="G49:J49" si="13">SUM(G45:G47)</f>
        <v>32287078.350000001</v>
      </c>
      <c r="H49" s="34">
        <f t="shared" ref="H49:I49" si="14">SUM(H45:H47)</f>
        <v>20527754.73</v>
      </c>
      <c r="I49" s="34">
        <f t="shared" si="14"/>
        <v>19498391.359999999</v>
      </c>
      <c r="J49" s="19">
        <f t="shared" si="13"/>
        <v>9503825.4399999995</v>
      </c>
      <c r="K49" s="55"/>
    </row>
    <row r="50" spans="1:11" ht="21" x14ac:dyDescent="0.25">
      <c r="A50" s="47">
        <v>9</v>
      </c>
      <c r="B50" s="47" t="s">
        <v>44</v>
      </c>
      <c r="C50" s="48" t="s">
        <v>22</v>
      </c>
      <c r="D50" s="9" t="s">
        <v>5</v>
      </c>
      <c r="E50" s="8">
        <f t="shared" ref="E50:E52" si="15">SUM(F50:J50)</f>
        <v>84168.05</v>
      </c>
      <c r="F50" s="8"/>
      <c r="G50" s="16">
        <v>84168.05</v>
      </c>
      <c r="H50" s="34"/>
      <c r="I50" s="34"/>
      <c r="J50" s="19"/>
      <c r="K50" s="66" t="s">
        <v>48</v>
      </c>
    </row>
    <row r="51" spans="1:11" ht="21" x14ac:dyDescent="0.25">
      <c r="A51" s="47"/>
      <c r="B51" s="47"/>
      <c r="C51" s="48"/>
      <c r="D51" s="9" t="s">
        <v>30</v>
      </c>
      <c r="E51" s="8">
        <f t="shared" si="15"/>
        <v>44052933.920000002</v>
      </c>
      <c r="F51" s="8">
        <v>5134312.07</v>
      </c>
      <c r="G51" s="16">
        <v>8332638.1100000003</v>
      </c>
      <c r="H51" s="34">
        <v>6314937.7699999996</v>
      </c>
      <c r="I51" s="34">
        <v>6374333.5099999998</v>
      </c>
      <c r="J51" s="19">
        <v>17896712.460000001</v>
      </c>
      <c r="K51" s="66"/>
    </row>
    <row r="52" spans="1:11" ht="21" x14ac:dyDescent="0.25">
      <c r="A52" s="47"/>
      <c r="B52" s="47"/>
      <c r="C52" s="48"/>
      <c r="D52" s="9" t="s">
        <v>7</v>
      </c>
      <c r="E52" s="8">
        <f t="shared" si="15"/>
        <v>561967.99</v>
      </c>
      <c r="F52" s="8">
        <v>274033.49</v>
      </c>
      <c r="G52" s="16">
        <v>224147.25</v>
      </c>
      <c r="H52" s="34">
        <v>63787.25</v>
      </c>
      <c r="I52" s="34">
        <v>0</v>
      </c>
      <c r="J52" s="19">
        <v>0</v>
      </c>
      <c r="K52" s="66"/>
    </row>
    <row r="53" spans="1:11" ht="21" x14ac:dyDescent="0.25">
      <c r="A53" s="47"/>
      <c r="B53" s="47"/>
      <c r="C53" s="48"/>
      <c r="D53" s="9" t="s">
        <v>11</v>
      </c>
      <c r="E53" s="8"/>
      <c r="F53" s="8"/>
      <c r="G53" s="16"/>
      <c r="H53" s="34">
        <v>34372.9</v>
      </c>
      <c r="I53" s="34"/>
      <c r="J53" s="19"/>
      <c r="K53" s="66"/>
    </row>
    <row r="54" spans="1:11" s="1" customFormat="1" x14ac:dyDescent="0.25">
      <c r="A54" s="47"/>
      <c r="B54" s="47"/>
      <c r="C54" s="48"/>
      <c r="D54" s="9" t="s">
        <v>8</v>
      </c>
      <c r="E54" s="8">
        <f>SUM(F54:J54)</f>
        <v>44733442.859999999</v>
      </c>
      <c r="F54" s="8">
        <f>SUM(F50:F53)</f>
        <v>5408345.5600000005</v>
      </c>
      <c r="G54" s="8">
        <f t="shared" ref="G54:J54" si="16">SUM(G50:G53)</f>
        <v>8640953.4100000001</v>
      </c>
      <c r="H54" s="34">
        <f>SUM(H50:H53)</f>
        <v>6413097.9199999999</v>
      </c>
      <c r="I54" s="16">
        <f t="shared" si="16"/>
        <v>6374333.5099999998</v>
      </c>
      <c r="J54" s="8">
        <f t="shared" si="16"/>
        <v>17896712.460000001</v>
      </c>
      <c r="K54" s="66"/>
    </row>
    <row r="55" spans="1:11" s="1" customFormat="1" ht="21" x14ac:dyDescent="0.25">
      <c r="A55" s="47">
        <v>10</v>
      </c>
      <c r="B55" s="47" t="s">
        <v>38</v>
      </c>
      <c r="C55" s="67" t="s">
        <v>32</v>
      </c>
      <c r="D55" s="9" t="s">
        <v>5</v>
      </c>
      <c r="E55" s="8">
        <f>SUM(F55:J55)</f>
        <v>0</v>
      </c>
      <c r="F55" s="8"/>
      <c r="G55" s="15"/>
      <c r="H55" s="34"/>
      <c r="I55" s="41"/>
      <c r="J55" s="35"/>
      <c r="K55" s="53" t="s">
        <v>37</v>
      </c>
    </row>
    <row r="56" spans="1:11" s="1" customFormat="1" ht="21" x14ac:dyDescent="0.25">
      <c r="A56" s="47"/>
      <c r="B56" s="47"/>
      <c r="C56" s="68"/>
      <c r="D56" s="9" t="s">
        <v>6</v>
      </c>
      <c r="E56" s="8">
        <f>SUM(F56:J56)</f>
        <v>0</v>
      </c>
      <c r="F56" s="8"/>
      <c r="G56" s="15"/>
      <c r="H56" s="34"/>
      <c r="I56" s="34"/>
      <c r="J56" s="19"/>
      <c r="K56" s="54"/>
    </row>
    <row r="57" spans="1:11" s="1" customFormat="1" ht="21" x14ac:dyDescent="0.25">
      <c r="A57" s="47"/>
      <c r="B57" s="47"/>
      <c r="C57" s="68"/>
      <c r="D57" s="9" t="s">
        <v>7</v>
      </c>
      <c r="E57" s="8">
        <f>SUM(F57:J57)</f>
        <v>195349.95</v>
      </c>
      <c r="F57" s="8">
        <v>0</v>
      </c>
      <c r="G57" s="16">
        <v>45349.95</v>
      </c>
      <c r="H57" s="34">
        <v>50000</v>
      </c>
      <c r="I57" s="34">
        <v>50000</v>
      </c>
      <c r="J57" s="34">
        <v>50000</v>
      </c>
      <c r="K57" s="54"/>
    </row>
    <row r="58" spans="1:11" s="1" customFormat="1" ht="21" x14ac:dyDescent="0.25">
      <c r="A58" s="47"/>
      <c r="B58" s="47"/>
      <c r="C58" s="68"/>
      <c r="D58" s="9" t="s">
        <v>11</v>
      </c>
      <c r="E58" s="8"/>
      <c r="F58" s="8"/>
      <c r="G58" s="16"/>
      <c r="H58" s="19"/>
      <c r="I58" s="19"/>
      <c r="J58" s="19"/>
      <c r="K58" s="54"/>
    </row>
    <row r="59" spans="1:11" s="1" customFormat="1" x14ac:dyDescent="0.25">
      <c r="A59" s="47"/>
      <c r="B59" s="47"/>
      <c r="C59" s="69"/>
      <c r="D59" s="9" t="s">
        <v>8</v>
      </c>
      <c r="E59" s="8">
        <f>SUM(F59:J59)</f>
        <v>195349.95</v>
      </c>
      <c r="F59" s="8">
        <f>SUM(F55:F57)</f>
        <v>0</v>
      </c>
      <c r="G59" s="16">
        <f t="shared" ref="G59:J59" si="17">SUM(G55:G57)</f>
        <v>45349.95</v>
      </c>
      <c r="H59" s="19">
        <f t="shared" ref="H59:I59" si="18">SUM(H55:H57)</f>
        <v>50000</v>
      </c>
      <c r="I59" s="19">
        <f t="shared" si="18"/>
        <v>50000</v>
      </c>
      <c r="J59" s="19">
        <f t="shared" si="17"/>
        <v>50000</v>
      </c>
      <c r="K59" s="55"/>
    </row>
    <row r="60" spans="1:11" s="1" customFormat="1" ht="21" x14ac:dyDescent="0.25">
      <c r="A60" s="47">
        <v>11</v>
      </c>
      <c r="B60" s="82" t="s">
        <v>33</v>
      </c>
      <c r="C60" s="60" t="s">
        <v>34</v>
      </c>
      <c r="D60" s="11" t="s">
        <v>5</v>
      </c>
      <c r="E60" s="8">
        <f>SUM(F60:J60)</f>
        <v>0</v>
      </c>
      <c r="F60" s="8"/>
      <c r="G60" s="15"/>
      <c r="H60" s="19"/>
      <c r="I60" s="38"/>
      <c r="J60" s="35"/>
      <c r="K60" s="70"/>
    </row>
    <row r="61" spans="1:11" s="1" customFormat="1" ht="21" x14ac:dyDescent="0.25">
      <c r="A61" s="47"/>
      <c r="B61" s="83"/>
      <c r="C61" s="61"/>
      <c r="D61" s="9" t="s">
        <v>6</v>
      </c>
      <c r="E61" s="8">
        <f>SUM(F61:J61)</f>
        <v>0</v>
      </c>
      <c r="F61" s="8"/>
      <c r="G61" s="15"/>
      <c r="H61" s="19"/>
      <c r="I61" s="19"/>
      <c r="J61" s="19"/>
      <c r="K61" s="68"/>
    </row>
    <row r="62" spans="1:11" s="1" customFormat="1" ht="21" x14ac:dyDescent="0.25">
      <c r="A62" s="47"/>
      <c r="B62" s="83"/>
      <c r="C62" s="61"/>
      <c r="D62" s="9" t="s">
        <v>7</v>
      </c>
      <c r="E62" s="8">
        <f>SUM(F62:J62)</f>
        <v>6243600</v>
      </c>
      <c r="F62" s="8">
        <v>1700000</v>
      </c>
      <c r="G62" s="16">
        <v>1471000</v>
      </c>
      <c r="H62" s="19">
        <v>3072600</v>
      </c>
      <c r="I62" s="19">
        <v>0</v>
      </c>
      <c r="J62" s="34">
        <v>0</v>
      </c>
      <c r="K62" s="68"/>
    </row>
    <row r="63" spans="1:11" s="1" customFormat="1" ht="21" x14ac:dyDescent="0.25">
      <c r="A63" s="47"/>
      <c r="B63" s="83"/>
      <c r="C63" s="61"/>
      <c r="D63" s="9" t="s">
        <v>11</v>
      </c>
      <c r="E63" s="8"/>
      <c r="F63" s="8"/>
      <c r="G63" s="16"/>
      <c r="H63" s="19"/>
      <c r="I63" s="19"/>
      <c r="J63" s="19"/>
      <c r="K63" s="68"/>
    </row>
    <row r="64" spans="1:11" s="1" customFormat="1" x14ac:dyDescent="0.25">
      <c r="A64" s="47"/>
      <c r="B64" s="84"/>
      <c r="C64" s="62"/>
      <c r="D64" s="9" t="s">
        <v>8</v>
      </c>
      <c r="E64" s="8">
        <f>SUM(F64:J64)</f>
        <v>6243600</v>
      </c>
      <c r="F64" s="8">
        <f t="shared" ref="F64:J64" si="19">SUM(F60:F62)</f>
        <v>1700000</v>
      </c>
      <c r="G64" s="16">
        <f t="shared" si="19"/>
        <v>1471000</v>
      </c>
      <c r="H64" s="19">
        <f t="shared" ref="H64:I64" si="20">SUM(H60:H62)</f>
        <v>3072600</v>
      </c>
      <c r="I64" s="19">
        <f t="shared" si="20"/>
        <v>0</v>
      </c>
      <c r="J64" s="19">
        <f t="shared" si="19"/>
        <v>0</v>
      </c>
      <c r="K64" s="69"/>
    </row>
    <row r="65" spans="1:11" s="1" customFormat="1" ht="21" x14ac:dyDescent="0.25">
      <c r="A65" s="47">
        <v>12</v>
      </c>
      <c r="B65" s="82" t="s">
        <v>42</v>
      </c>
      <c r="C65" s="47" t="s">
        <v>19</v>
      </c>
      <c r="D65" s="11" t="s">
        <v>5</v>
      </c>
      <c r="E65" s="8">
        <f t="shared" ref="E65:E74" si="21">F65+G65+H65+I65+J65</f>
        <v>2274481.83</v>
      </c>
      <c r="F65" s="8"/>
      <c r="G65" s="16">
        <v>2274481.83</v>
      </c>
      <c r="H65" s="19"/>
      <c r="I65" s="19"/>
      <c r="J65" s="19"/>
      <c r="K65" s="73" t="s">
        <v>48</v>
      </c>
    </row>
    <row r="66" spans="1:11" s="1" customFormat="1" ht="21" x14ac:dyDescent="0.25">
      <c r="A66" s="47"/>
      <c r="B66" s="83" t="s">
        <v>35</v>
      </c>
      <c r="C66" s="47"/>
      <c r="D66" s="9" t="s">
        <v>6</v>
      </c>
      <c r="E66" s="8">
        <f t="shared" si="21"/>
        <v>0</v>
      </c>
      <c r="F66" s="8"/>
      <c r="G66" s="16"/>
      <c r="H66" s="19"/>
      <c r="I66" s="19"/>
      <c r="J66" s="19"/>
      <c r="K66" s="74"/>
    </row>
    <row r="67" spans="1:11" s="1" customFormat="1" ht="21" x14ac:dyDescent="0.25">
      <c r="A67" s="47"/>
      <c r="B67" s="83" t="s">
        <v>35</v>
      </c>
      <c r="C67" s="47"/>
      <c r="D67" s="9" t="s">
        <v>7</v>
      </c>
      <c r="E67" s="8">
        <f t="shared" si="21"/>
        <v>119709.57</v>
      </c>
      <c r="F67" s="8"/>
      <c r="G67" s="16">
        <v>119709.57</v>
      </c>
      <c r="H67" s="19"/>
      <c r="I67" s="19"/>
      <c r="J67" s="19"/>
      <c r="K67" s="74"/>
    </row>
    <row r="68" spans="1:11" s="1" customFormat="1" ht="21" x14ac:dyDescent="0.25">
      <c r="A68" s="47"/>
      <c r="B68" s="83" t="s">
        <v>35</v>
      </c>
      <c r="C68" s="47"/>
      <c r="D68" s="9" t="s">
        <v>11</v>
      </c>
      <c r="E68" s="8">
        <f t="shared" si="21"/>
        <v>25000</v>
      </c>
      <c r="F68" s="8"/>
      <c r="G68" s="16">
        <v>25000</v>
      </c>
      <c r="H68" s="19"/>
      <c r="I68" s="19"/>
      <c r="J68" s="19"/>
      <c r="K68" s="74"/>
    </row>
    <row r="69" spans="1:11" s="1" customFormat="1" x14ac:dyDescent="0.25">
      <c r="A69" s="47"/>
      <c r="B69" s="84" t="s">
        <v>35</v>
      </c>
      <c r="C69" s="47"/>
      <c r="D69" s="9" t="s">
        <v>8</v>
      </c>
      <c r="E69" s="8">
        <f t="shared" si="21"/>
        <v>2419191.4</v>
      </c>
      <c r="F69" s="8">
        <f t="shared" ref="F69:J69" si="22">F65+F66+F67+F68</f>
        <v>0</v>
      </c>
      <c r="G69" s="16">
        <f t="shared" si="22"/>
        <v>2419191.4</v>
      </c>
      <c r="H69" s="19">
        <f t="shared" si="22"/>
        <v>0</v>
      </c>
      <c r="I69" s="19">
        <f t="shared" si="22"/>
        <v>0</v>
      </c>
      <c r="J69" s="19">
        <f t="shared" si="22"/>
        <v>0</v>
      </c>
      <c r="K69" s="75"/>
    </row>
    <row r="70" spans="1:11" s="1" customFormat="1" ht="21" x14ac:dyDescent="0.25">
      <c r="A70" s="60">
        <v>13</v>
      </c>
      <c r="B70" s="82" t="s">
        <v>43</v>
      </c>
      <c r="C70" s="60" t="s">
        <v>22</v>
      </c>
      <c r="D70" s="13" t="s">
        <v>5</v>
      </c>
      <c r="E70" s="8">
        <f t="shared" si="21"/>
        <v>152231.46</v>
      </c>
      <c r="F70" s="8"/>
      <c r="G70" s="16"/>
      <c r="H70" s="19">
        <v>138381.84</v>
      </c>
      <c r="I70" s="19">
        <v>13849.62</v>
      </c>
      <c r="J70" s="19"/>
      <c r="K70" s="73" t="s">
        <v>90</v>
      </c>
    </row>
    <row r="71" spans="1:11" s="1" customFormat="1" ht="21" x14ac:dyDescent="0.25">
      <c r="A71" s="71"/>
      <c r="B71" s="71"/>
      <c r="C71" s="71"/>
      <c r="D71" s="9" t="s">
        <v>6</v>
      </c>
      <c r="E71" s="8">
        <f t="shared" si="21"/>
        <v>15070914.83</v>
      </c>
      <c r="F71" s="8"/>
      <c r="G71" s="16"/>
      <c r="H71" s="19">
        <v>13699801.970000001</v>
      </c>
      <c r="I71" s="19">
        <v>1371112.86</v>
      </c>
      <c r="J71" s="19"/>
      <c r="K71" s="74"/>
    </row>
    <row r="72" spans="1:11" s="1" customFormat="1" ht="21" x14ac:dyDescent="0.25">
      <c r="A72" s="71"/>
      <c r="B72" s="71"/>
      <c r="C72" s="71"/>
      <c r="D72" s="9" t="s">
        <v>7</v>
      </c>
      <c r="E72" s="8">
        <f t="shared" si="21"/>
        <v>143028.94999999998</v>
      </c>
      <c r="F72" s="8"/>
      <c r="G72" s="16"/>
      <c r="H72" s="19">
        <v>129039.43</v>
      </c>
      <c r="I72" s="39">
        <f>(I70+I71)/0.99*0.01</f>
        <v>13989.520000000002</v>
      </c>
      <c r="J72" s="19"/>
      <c r="K72" s="74"/>
    </row>
    <row r="73" spans="1:11" s="1" customFormat="1" ht="21" x14ac:dyDescent="0.25">
      <c r="A73" s="71"/>
      <c r="B73" s="71"/>
      <c r="C73" s="71"/>
      <c r="D73" s="9" t="s">
        <v>11</v>
      </c>
      <c r="E73" s="8">
        <f t="shared" si="21"/>
        <v>0</v>
      </c>
      <c r="F73" s="8"/>
      <c r="G73" s="16"/>
      <c r="H73" s="19"/>
      <c r="I73" s="19"/>
      <c r="J73" s="19"/>
      <c r="K73" s="74"/>
    </row>
    <row r="74" spans="1:11" s="1" customFormat="1" x14ac:dyDescent="0.25">
      <c r="A74" s="72"/>
      <c r="B74" s="14"/>
      <c r="C74" s="72"/>
      <c r="D74" s="9" t="s">
        <v>8</v>
      </c>
      <c r="E74" s="8">
        <f t="shared" si="21"/>
        <v>15366175.24</v>
      </c>
      <c r="F74" s="8">
        <f t="shared" ref="F74:J74" si="23">F70+F71+F72+F73</f>
        <v>0</v>
      </c>
      <c r="G74" s="16">
        <f t="shared" si="23"/>
        <v>0</v>
      </c>
      <c r="H74" s="19">
        <f t="shared" si="23"/>
        <v>13967223.24</v>
      </c>
      <c r="I74" s="19">
        <f t="shared" si="23"/>
        <v>1398952.0000000002</v>
      </c>
      <c r="J74" s="19">
        <f t="shared" si="23"/>
        <v>0</v>
      </c>
      <c r="K74" s="75"/>
    </row>
    <row r="75" spans="1:11" ht="21" x14ac:dyDescent="0.25">
      <c r="A75" s="60"/>
      <c r="B75" s="76" t="s">
        <v>9</v>
      </c>
      <c r="C75" s="79"/>
      <c r="D75" s="9" t="s">
        <v>5</v>
      </c>
      <c r="E75" s="8">
        <f>SUM(F75:J75)</f>
        <v>15177874.48</v>
      </c>
      <c r="F75" s="8">
        <f t="shared" ref="F75:J78" si="24">F10+F15+F20+F25+F30+F35+F40+F45+F50+F55+F60+F65+F70</f>
        <v>1488053</v>
      </c>
      <c r="G75" s="8">
        <f t="shared" si="24"/>
        <v>13537590.020000001</v>
      </c>
      <c r="H75" s="19">
        <f t="shared" si="24"/>
        <v>138381.84</v>
      </c>
      <c r="I75" s="8">
        <f t="shared" si="24"/>
        <v>13849.62</v>
      </c>
      <c r="J75" s="8">
        <f t="shared" si="24"/>
        <v>0</v>
      </c>
      <c r="K75" s="63"/>
    </row>
    <row r="76" spans="1:11" ht="21" x14ac:dyDescent="0.25">
      <c r="A76" s="61"/>
      <c r="B76" s="77"/>
      <c r="C76" s="80"/>
      <c r="D76" s="9" t="s">
        <v>30</v>
      </c>
      <c r="E76" s="8">
        <f>SUM(F76:J76)</f>
        <v>64884066.75</v>
      </c>
      <c r="F76" s="8">
        <f t="shared" si="24"/>
        <v>10894530.07</v>
      </c>
      <c r="G76" s="8">
        <f t="shared" si="24"/>
        <v>8332638.1100000003</v>
      </c>
      <c r="H76" s="19">
        <f t="shared" si="24"/>
        <v>20014739.740000002</v>
      </c>
      <c r="I76" s="8">
        <f t="shared" si="24"/>
        <v>7745446.3700000001</v>
      </c>
      <c r="J76" s="8">
        <f t="shared" si="24"/>
        <v>17896712.460000001</v>
      </c>
      <c r="K76" s="64"/>
    </row>
    <row r="77" spans="1:11" ht="21" x14ac:dyDescent="0.25">
      <c r="A77" s="61"/>
      <c r="B77" s="77"/>
      <c r="C77" s="80"/>
      <c r="D77" s="9" t="s">
        <v>7</v>
      </c>
      <c r="E77" s="8">
        <f>SUM(F77:J77)</f>
        <v>203926697.21000001</v>
      </c>
      <c r="F77" s="8">
        <f t="shared" si="24"/>
        <v>43826847.609999999</v>
      </c>
      <c r="G77" s="8">
        <f t="shared" si="24"/>
        <v>46842929.380000003</v>
      </c>
      <c r="H77" s="19">
        <f t="shared" si="24"/>
        <v>40542121.100000001</v>
      </c>
      <c r="I77" s="8">
        <f t="shared" si="24"/>
        <v>42379752.280000001</v>
      </c>
      <c r="J77" s="8">
        <f t="shared" si="24"/>
        <v>30335046.839999996</v>
      </c>
      <c r="K77" s="64"/>
    </row>
    <row r="78" spans="1:11" ht="21" x14ac:dyDescent="0.25">
      <c r="A78" s="61"/>
      <c r="B78" s="77"/>
      <c r="C78" s="80"/>
      <c r="D78" s="9" t="s">
        <v>11</v>
      </c>
      <c r="E78" s="8">
        <f>SUM(F78:J78)</f>
        <v>59372.9</v>
      </c>
      <c r="F78" s="8">
        <f t="shared" si="24"/>
        <v>0</v>
      </c>
      <c r="G78" s="8">
        <f t="shared" si="24"/>
        <v>25000</v>
      </c>
      <c r="H78" s="19">
        <f t="shared" si="24"/>
        <v>34372.9</v>
      </c>
      <c r="I78" s="8">
        <f t="shared" si="24"/>
        <v>0</v>
      </c>
      <c r="J78" s="8">
        <f t="shared" si="24"/>
        <v>0</v>
      </c>
      <c r="K78" s="64"/>
    </row>
    <row r="79" spans="1:11" x14ac:dyDescent="0.25">
      <c r="A79" s="62"/>
      <c r="B79" s="78"/>
      <c r="C79" s="81"/>
      <c r="D79" s="12" t="s">
        <v>8</v>
      </c>
      <c r="E79" s="8">
        <f>SUM(F79:J79)</f>
        <v>284048011.34000003</v>
      </c>
      <c r="F79" s="8">
        <f>SUM(F75:F78)</f>
        <v>56209430.68</v>
      </c>
      <c r="G79" s="8">
        <f t="shared" ref="G79:J79" si="25">SUM(G75:G78)</f>
        <v>68738157.510000005</v>
      </c>
      <c r="H79" s="44">
        <f>SUM(H75:H78)</f>
        <v>60729615.580000006</v>
      </c>
      <c r="I79" s="8">
        <f t="shared" si="25"/>
        <v>50139048.270000003</v>
      </c>
      <c r="J79" s="8">
        <f t="shared" si="25"/>
        <v>48231759.299999997</v>
      </c>
      <c r="K79" s="65"/>
    </row>
    <row r="80" spans="1:11" x14ac:dyDescent="0.25">
      <c r="H80" s="43">
        <v>60729615.579999998</v>
      </c>
    </row>
    <row r="81" spans="6:10" x14ac:dyDescent="0.25">
      <c r="F81" s="7"/>
      <c r="G81" s="7"/>
      <c r="H81" s="43">
        <f>H80-H79</f>
        <v>0</v>
      </c>
      <c r="I81" s="36"/>
      <c r="J81" s="20"/>
    </row>
    <row r="82" spans="6:10" x14ac:dyDescent="0.25">
      <c r="F82" s="7"/>
    </row>
  </sheetData>
  <mergeCells count="68">
    <mergeCell ref="B60:B64"/>
    <mergeCell ref="C60:C64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K30:K34"/>
    <mergeCell ref="K65:K69"/>
    <mergeCell ref="B75:B79"/>
    <mergeCell ref="A75:A79"/>
    <mergeCell ref="C75:C79"/>
    <mergeCell ref="B65:B69"/>
    <mergeCell ref="C65:C69"/>
    <mergeCell ref="C70:C74"/>
    <mergeCell ref="B70:B73"/>
    <mergeCell ref="A45:A49"/>
    <mergeCell ref="A40:A44"/>
    <mergeCell ref="K75:K79"/>
    <mergeCell ref="A50:A54"/>
    <mergeCell ref="B50:B54"/>
    <mergeCell ref="C50:C54"/>
    <mergeCell ref="K50:K54"/>
    <mergeCell ref="A55:A59"/>
    <mergeCell ref="B55:B59"/>
    <mergeCell ref="C55:C59"/>
    <mergeCell ref="K55:K59"/>
    <mergeCell ref="A60:A64"/>
    <mergeCell ref="A65:A69"/>
    <mergeCell ref="K60:K64"/>
    <mergeCell ref="A70:A74"/>
    <mergeCell ref="K70:K74"/>
    <mergeCell ref="A15:A19"/>
    <mergeCell ref="B15:B19"/>
    <mergeCell ref="C15:C19"/>
    <mergeCell ref="C25:C29"/>
    <mergeCell ref="C20:C2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" right="0" top="0" bottom="0.15748031496062992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F3" sqref="F3"/>
    </sheetView>
  </sheetViews>
  <sheetFormatPr defaultRowHeight="15" x14ac:dyDescent="0.2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 x14ac:dyDescent="0.3">
      <c r="A1" s="22" t="s">
        <v>53</v>
      </c>
      <c r="B1" s="23" t="s">
        <v>54</v>
      </c>
      <c r="C1" s="23" t="s">
        <v>55</v>
      </c>
      <c r="D1" s="23" t="s">
        <v>56</v>
      </c>
      <c r="E1" s="23" t="s">
        <v>88</v>
      </c>
      <c r="F1" s="23" t="s">
        <v>89</v>
      </c>
      <c r="G1" s="23" t="s">
        <v>57</v>
      </c>
    </row>
    <row r="2" spans="1:7" ht="16.5" thickBot="1" x14ac:dyDescent="0.3">
      <c r="A2" s="24">
        <v>1</v>
      </c>
      <c r="B2" s="25">
        <v>2</v>
      </c>
      <c r="C2" s="25">
        <v>3</v>
      </c>
      <c r="D2" s="25">
        <v>4</v>
      </c>
      <c r="E2" s="25">
        <v>5</v>
      </c>
      <c r="F2" s="25">
        <v>6</v>
      </c>
      <c r="G2" s="25">
        <v>7</v>
      </c>
    </row>
    <row r="3" spans="1:7" ht="219.75" customHeight="1" x14ac:dyDescent="0.25">
      <c r="A3" s="85" t="s">
        <v>58</v>
      </c>
      <c r="B3" s="85">
        <v>1.2730001172E+17</v>
      </c>
      <c r="C3" s="27"/>
      <c r="D3" s="85" t="s">
        <v>59</v>
      </c>
      <c r="E3" s="31"/>
      <c r="F3" s="31"/>
      <c r="G3" s="85" t="s">
        <v>60</v>
      </c>
    </row>
    <row r="4" spans="1:7" ht="16.5" thickBot="1" x14ac:dyDescent="0.3">
      <c r="A4" s="86"/>
      <c r="B4" s="86"/>
      <c r="C4" s="28">
        <v>43920</v>
      </c>
      <c r="D4" s="86"/>
      <c r="E4" s="24"/>
      <c r="F4" s="24"/>
      <c r="G4" s="86"/>
    </row>
    <row r="5" spans="1:7" ht="204" customHeight="1" x14ac:dyDescent="0.25">
      <c r="A5" s="85" t="s">
        <v>58</v>
      </c>
      <c r="B5" s="85">
        <v>1.2730001172E+17</v>
      </c>
      <c r="C5" s="27"/>
      <c r="D5" s="85" t="s">
        <v>61</v>
      </c>
      <c r="E5" s="31"/>
      <c r="F5" s="31"/>
      <c r="G5" s="85" t="s">
        <v>62</v>
      </c>
    </row>
    <row r="6" spans="1:7" ht="16.5" thickBot="1" x14ac:dyDescent="0.3">
      <c r="A6" s="86"/>
      <c r="B6" s="86"/>
      <c r="C6" s="28">
        <v>43920</v>
      </c>
      <c r="D6" s="86"/>
      <c r="E6" s="24"/>
      <c r="F6" s="24"/>
      <c r="G6" s="86"/>
    </row>
    <row r="7" spans="1:7" ht="219.75" customHeight="1" x14ac:dyDescent="0.25">
      <c r="A7" s="85" t="s">
        <v>58</v>
      </c>
      <c r="B7" s="85">
        <v>1.2730001172E+17</v>
      </c>
      <c r="C7" s="27"/>
      <c r="D7" s="85" t="s">
        <v>63</v>
      </c>
      <c r="E7" s="31"/>
      <c r="F7" s="31"/>
      <c r="G7" s="85" t="s">
        <v>64</v>
      </c>
    </row>
    <row r="8" spans="1:7" ht="16.5" thickBot="1" x14ac:dyDescent="0.3">
      <c r="A8" s="86"/>
      <c r="B8" s="86"/>
      <c r="C8" s="28">
        <v>43920</v>
      </c>
      <c r="D8" s="86"/>
      <c r="E8" s="24"/>
      <c r="F8" s="24"/>
      <c r="G8" s="86"/>
    </row>
    <row r="9" spans="1:7" ht="204" customHeight="1" x14ac:dyDescent="0.25">
      <c r="A9" s="85" t="s">
        <v>58</v>
      </c>
      <c r="B9" s="85">
        <v>1.2730001172E+17</v>
      </c>
      <c r="C9" s="27"/>
      <c r="D9" s="85" t="s">
        <v>65</v>
      </c>
      <c r="E9" s="31"/>
      <c r="F9" s="31"/>
      <c r="G9" s="85" t="s">
        <v>66</v>
      </c>
    </row>
    <row r="10" spans="1:7" ht="16.5" thickBot="1" x14ac:dyDescent="0.3">
      <c r="A10" s="86"/>
      <c r="B10" s="86"/>
      <c r="C10" s="28">
        <v>43920</v>
      </c>
      <c r="D10" s="86"/>
      <c r="E10" s="24"/>
      <c r="F10" s="24"/>
      <c r="G10" s="86"/>
    </row>
    <row r="11" spans="1:7" ht="204" customHeight="1" x14ac:dyDescent="0.25">
      <c r="A11" s="85" t="s">
        <v>58</v>
      </c>
      <c r="B11" s="85">
        <v>1.2730001172E+17</v>
      </c>
      <c r="C11" s="27"/>
      <c r="D11" s="85" t="s">
        <v>67</v>
      </c>
      <c r="E11" s="31"/>
      <c r="F11" s="31"/>
      <c r="G11" s="85" t="s">
        <v>68</v>
      </c>
    </row>
    <row r="12" spans="1:7" ht="16.5" thickBot="1" x14ac:dyDescent="0.3">
      <c r="A12" s="86"/>
      <c r="B12" s="86"/>
      <c r="C12" s="28">
        <v>43920</v>
      </c>
      <c r="D12" s="86"/>
      <c r="E12" s="24"/>
      <c r="F12" s="24"/>
      <c r="G12" s="86"/>
    </row>
    <row r="13" spans="1:7" ht="204" customHeight="1" x14ac:dyDescent="0.25">
      <c r="A13" s="85" t="s">
        <v>58</v>
      </c>
      <c r="B13" s="85">
        <v>1.2730001172E+17</v>
      </c>
      <c r="C13" s="27"/>
      <c r="D13" s="85" t="s">
        <v>69</v>
      </c>
      <c r="E13" s="31"/>
      <c r="F13" s="31"/>
      <c r="G13" s="85" t="s">
        <v>70</v>
      </c>
    </row>
    <row r="14" spans="1:7" ht="16.5" thickBot="1" x14ac:dyDescent="0.3">
      <c r="A14" s="86"/>
      <c r="B14" s="86"/>
      <c r="C14" s="28">
        <v>43920</v>
      </c>
      <c r="D14" s="86"/>
      <c r="E14" s="24"/>
      <c r="F14" s="24"/>
      <c r="G14" s="86"/>
    </row>
    <row r="15" spans="1:7" ht="204" customHeight="1" x14ac:dyDescent="0.25">
      <c r="A15" s="85" t="s">
        <v>58</v>
      </c>
      <c r="B15" s="85">
        <v>1.2730001172E+17</v>
      </c>
      <c r="C15" s="27"/>
      <c r="D15" s="85" t="s">
        <v>71</v>
      </c>
      <c r="E15" s="31"/>
      <c r="F15" s="31"/>
      <c r="G15" s="85" t="s">
        <v>72</v>
      </c>
    </row>
    <row r="16" spans="1:7" ht="16.5" thickBot="1" x14ac:dyDescent="0.3">
      <c r="A16" s="86"/>
      <c r="B16" s="86"/>
      <c r="C16" s="28">
        <v>43942</v>
      </c>
      <c r="D16" s="86"/>
      <c r="E16" s="24"/>
      <c r="F16" s="24"/>
      <c r="G16" s="86"/>
    </row>
    <row r="17" spans="1:7" ht="110.25" customHeight="1" thickBot="1" x14ac:dyDescent="0.3">
      <c r="A17" s="94" t="s">
        <v>73</v>
      </c>
      <c r="B17" s="95"/>
      <c r="C17" s="95"/>
      <c r="D17" s="96"/>
      <c r="E17" s="32"/>
      <c r="F17" s="32"/>
      <c r="G17" s="29" t="s">
        <v>74</v>
      </c>
    </row>
    <row r="18" spans="1:7" ht="188.25" customHeight="1" x14ac:dyDescent="0.25">
      <c r="A18" s="85" t="s">
        <v>75</v>
      </c>
      <c r="B18" s="85">
        <v>1.2730001171900001E+21</v>
      </c>
      <c r="C18" s="27"/>
      <c r="D18" s="85" t="s">
        <v>76</v>
      </c>
      <c r="E18" s="31"/>
      <c r="F18" s="31"/>
      <c r="G18" s="85" t="s">
        <v>77</v>
      </c>
    </row>
    <row r="19" spans="1:7" ht="16.5" thickBot="1" x14ac:dyDescent="0.3">
      <c r="A19" s="86"/>
      <c r="B19" s="86"/>
      <c r="C19" s="28">
        <v>43725</v>
      </c>
      <c r="D19" s="86"/>
      <c r="E19" s="24"/>
      <c r="F19" s="24"/>
      <c r="G19" s="86"/>
    </row>
    <row r="20" spans="1:7" ht="172.5" customHeight="1" x14ac:dyDescent="0.25">
      <c r="A20" s="85" t="s">
        <v>78</v>
      </c>
      <c r="B20" s="85">
        <v>1.27300011719E+17</v>
      </c>
      <c r="C20" s="27"/>
      <c r="D20" s="85" t="s">
        <v>79</v>
      </c>
      <c r="E20" s="27"/>
      <c r="F20" s="27"/>
      <c r="G20" s="27"/>
    </row>
    <row r="21" spans="1:7" ht="16.5" thickBot="1" x14ac:dyDescent="0.3">
      <c r="A21" s="86"/>
      <c r="B21" s="86"/>
      <c r="C21" s="28">
        <v>43819</v>
      </c>
      <c r="D21" s="86"/>
      <c r="E21" s="25"/>
      <c r="F21" s="25"/>
      <c r="G21" s="25" t="s">
        <v>80</v>
      </c>
    </row>
    <row r="22" spans="1:7" ht="345.75" customHeight="1" x14ac:dyDescent="0.25">
      <c r="A22" s="85" t="s">
        <v>81</v>
      </c>
      <c r="B22" s="85" t="s">
        <v>82</v>
      </c>
      <c r="C22" s="27"/>
      <c r="D22" s="85" t="s">
        <v>83</v>
      </c>
      <c r="E22" s="31"/>
      <c r="F22" s="31"/>
      <c r="G22" s="87">
        <v>10906</v>
      </c>
    </row>
    <row r="23" spans="1:7" ht="15.75" x14ac:dyDescent="0.25">
      <c r="A23" s="93"/>
      <c r="B23" s="93"/>
      <c r="C23" s="27"/>
      <c r="D23" s="93"/>
      <c r="E23" s="26"/>
      <c r="F23" s="26"/>
      <c r="G23" s="88"/>
    </row>
    <row r="24" spans="1:7" ht="16.5" thickBot="1" x14ac:dyDescent="0.3">
      <c r="A24" s="86"/>
      <c r="B24" s="86"/>
      <c r="C24" s="30">
        <v>43913</v>
      </c>
      <c r="D24" s="86"/>
      <c r="E24" s="24"/>
      <c r="F24" s="24"/>
      <c r="G24" s="89"/>
    </row>
    <row r="25" spans="1:7" ht="377.25" customHeight="1" x14ac:dyDescent="0.25">
      <c r="A25" s="85" t="s">
        <v>84</v>
      </c>
      <c r="B25" s="85">
        <v>92</v>
      </c>
      <c r="C25" s="27"/>
      <c r="D25" s="85" t="s">
        <v>85</v>
      </c>
      <c r="E25" s="31"/>
      <c r="F25" s="31"/>
      <c r="G25" s="85" t="s">
        <v>86</v>
      </c>
    </row>
    <row r="26" spans="1:7" ht="16.5" thickBot="1" x14ac:dyDescent="0.3">
      <c r="A26" s="86"/>
      <c r="B26" s="86"/>
      <c r="C26" s="28">
        <v>43990</v>
      </c>
      <c r="D26" s="86"/>
      <c r="E26" s="24"/>
      <c r="F26" s="24"/>
      <c r="G26" s="86"/>
    </row>
    <row r="27" spans="1:7" ht="16.5" thickBot="1" x14ac:dyDescent="0.3">
      <c r="A27" s="90" t="s">
        <v>8</v>
      </c>
      <c r="B27" s="91"/>
      <c r="C27" s="91"/>
      <c r="D27" s="92"/>
      <c r="E27" s="33"/>
      <c r="F27" s="33"/>
      <c r="G27" s="29" t="s">
        <v>87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2020-12-14T11:45:38Z</dcterms:modified>
</cp:coreProperties>
</file>