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0" i="2" l="1"/>
  <c r="G32" i="2" l="1"/>
  <c r="D32" i="2"/>
  <c r="I32" i="2" s="1"/>
  <c r="I33" i="2"/>
  <c r="I14" i="2"/>
  <c r="I13" i="2"/>
  <c r="I20" i="2" l="1"/>
  <c r="J20" i="2"/>
  <c r="G18" i="2"/>
  <c r="D18" i="2"/>
  <c r="J52" i="2" l="1"/>
  <c r="I52" i="2"/>
  <c r="J49" i="2"/>
  <c r="I49" i="2"/>
  <c r="G48" i="2" l="1"/>
  <c r="D48" i="2"/>
  <c r="G51" i="2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<sst xmlns="http://schemas.openxmlformats.org/spreadsheetml/2006/main" count="155" uniqueCount="115">
  <si>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</si>
  <si>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</si>
  <si>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</si>
  <si>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</si>
  <si>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</si>
  <si>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</si>
  <si>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</si>
  <si>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</si>
  <si>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</si>
  <si>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</si>
  <si>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</si>
  <si>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</si>
  <si>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</si>
  <si>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</si>
  <si>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</si>
  <si>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</si>
  <si>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</si>
  <si>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</si>
  <si>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</si>
  <si>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</si>
  <si>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</si>
  <si>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</si>
  <si>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</si>
  <si>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</si>
  <si>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</si>
  <si>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</si>
  <si>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</si>
  <si>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</si>
  <si>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</si>
  <si>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</si>
  <si>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</si>
  <si>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</si>
  <si>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</si>
  <si>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</si>
  <si>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</si>
  <si>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</si>
  <si>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</si>
  <si>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</si>
  <si>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</si>
  <si>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</si>
  <si>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</si>
  <si>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</si>
  <si>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</si>
  <si>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</si>
  <si>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</si>
  <si>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</si>
  <si>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</si>
  <si>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</si>
  <si>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</si>
  <si>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</si>
  <si>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</si>
  <si>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</si>
  <si>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</si>
  <si>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</si>
  <si>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</si>
  <si>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</si>
  <si>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</si>
  <si>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</si>
  <si>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</si>
  <si>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</si>
  <si>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</si>
  <si>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</si>
  <si>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</si>
  <si>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</si>
  <si>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</si>
  <si>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</si>
  <si>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</si>
  <si>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</si>
  <si>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</si>
  <si>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</si>
  <si>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</si>
  <si>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</si>
  <si>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</si>
  <si>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</si>
  <si>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</si>
  <si>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</si>
  <si>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</si>
  <si>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</si>
  <si>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</si>
  <si>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</si>
  <si>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</si>
  <si>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</si>
  <si>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</si>
  <si>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</si>
  <si>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</si>
  <si>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</si>
  <si>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</si>
  <si>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</si>
  <si>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</si>
  <si>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</si>
  <si>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</si>
  <si>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</si>
  <si>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</si>
  <si>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</si>
  <si>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</si>
  <si>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</si>
  <si>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</si>
  <si>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</si>
  <si>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</si>
  <si>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</si>
  <si>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</si>
  <si>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</si>
  <si>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</si>
  <si>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</si>
  <si>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</si>
  <si>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</si>
  <si>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</si>
  <si>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</si>
  <si>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</si>
  <si>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</si>
  <si>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Сведения об исполнении консолидированного бюджета Трубчевского муниципального района Брянской области   за 1 квартал 2020 года по расходам в разрезе разделов и подразделов классификации расходов бюджета</t>
  </si>
  <si>
    <t>Кассовое исполнение                                                               за 1 квартал 2019 года</t>
  </si>
  <si>
    <t>Уточненные плановые назначения на 2020 год</t>
  </si>
  <si>
    <t>Кассовое исполнение                                                               за 1 квартал                                                                           2020 года</t>
  </si>
  <si>
    <t>Темп роста 2020 к соответствующему периоду 2019,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</si>
</sst>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30" workbookViewId="0">
      <selection activeCell="G57" sqref="G57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110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111</v>
      </c>
      <c r="D4" s="33" t="s">
        <v>112</v>
      </c>
      <c r="E4" s="34" t="s">
        <v>3</v>
      </c>
      <c r="F4" s="34"/>
      <c r="G4" s="34" t="s">
        <v>113</v>
      </c>
      <c r="H4" s="34"/>
      <c r="I4" s="34" t="s">
        <v>109</v>
      </c>
      <c r="J4" s="35" t="s">
        <v>114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20">
        <v>16471339.18</v>
      </c>
      <c r="D7" s="20">
        <f>SUM(D8:D15)</f>
        <v>78224779.280000001</v>
      </c>
      <c r="E7" s="20">
        <f>SUM(E8:E15)</f>
        <v>0</v>
      </c>
      <c r="F7" s="20">
        <f>SUM(F8:F15)</f>
        <v>0</v>
      </c>
      <c r="G7" s="20">
        <f>SUM(G8:G15)</f>
        <v>19438252.789999999</v>
      </c>
      <c r="H7" s="20" t="s">
        <v>6</v>
      </c>
      <c r="I7" s="10">
        <f t="shared" ref="I7:I15" si="0">G7/D7*100</f>
        <v>24.849226765373366</v>
      </c>
      <c r="J7" s="27">
        <f>G7/C7*100</f>
        <v>118.01258281173955</v>
      </c>
    </row>
    <row r="8" spans="1:10" ht="48.75" customHeight="1" x14ac:dyDescent="0.25">
      <c r="A8" s="11" t="s">
        <v>7</v>
      </c>
      <c r="B8" s="21" t="s">
        <v>8</v>
      </c>
      <c r="C8" s="24">
        <v>729910.09</v>
      </c>
      <c r="D8" s="24">
        <v>1434000</v>
      </c>
      <c r="E8" s="24"/>
      <c r="F8" s="24"/>
      <c r="G8" s="24">
        <v>221182.26</v>
      </c>
      <c r="H8" s="23" t="s">
        <v>6</v>
      </c>
      <c r="I8" s="25">
        <f t="shared" si="0"/>
        <v>15.424146443514644</v>
      </c>
      <c r="J8" s="25">
        <f>G8/C8*100</f>
        <v>30.302671935936658</v>
      </c>
    </row>
    <row r="9" spans="1:10" ht="63" x14ac:dyDescent="0.25">
      <c r="A9" s="11" t="s">
        <v>9</v>
      </c>
      <c r="B9" s="21" t="s">
        <v>10</v>
      </c>
      <c r="C9" s="24">
        <v>369636.76</v>
      </c>
      <c r="D9" s="24">
        <v>2354136.06</v>
      </c>
      <c r="E9" s="24"/>
      <c r="F9" s="24"/>
      <c r="G9" s="24">
        <v>594844.38</v>
      </c>
      <c r="H9" s="23" t="s">
        <v>6</v>
      </c>
      <c r="I9" s="25">
        <f t="shared" si="0"/>
        <v>25.268054387646565</v>
      </c>
      <c r="J9" s="25">
        <f t="shared" ref="J9:J57" si="1">G9/C9*100</f>
        <v>160.92673791427021</v>
      </c>
    </row>
    <row r="10" spans="1:10" ht="63" customHeight="1" x14ac:dyDescent="0.25">
      <c r="A10" s="11" t="s">
        <v>11</v>
      </c>
      <c r="B10" s="21" t="s">
        <v>12</v>
      </c>
      <c r="C10" s="24">
        <v>7149348.7800000003</v>
      </c>
      <c r="D10" s="24">
        <v>34053806.479999997</v>
      </c>
      <c r="E10" s="24"/>
      <c r="F10" s="24"/>
      <c r="G10" s="24">
        <v>8640172.4499999993</v>
      </c>
      <c r="H10" s="23" t="s">
        <v>6</v>
      </c>
      <c r="I10" s="25">
        <f t="shared" si="0"/>
        <v>25.372119428335932</v>
      </c>
      <c r="J10" s="25">
        <f t="shared" si="1"/>
        <v>120.85257994644931</v>
      </c>
    </row>
    <row r="11" spans="1:10" ht="26.25" customHeight="1" x14ac:dyDescent="0.25">
      <c r="A11" s="11" t="s">
        <v>13</v>
      </c>
      <c r="B11" s="21" t="s">
        <v>14</v>
      </c>
      <c r="C11" s="24">
        <v>0</v>
      </c>
      <c r="D11" s="24">
        <v>13280</v>
      </c>
      <c r="E11" s="24"/>
      <c r="F11" s="24"/>
      <c r="G11" s="24">
        <v>0</v>
      </c>
      <c r="H11" s="23" t="s">
        <v>6</v>
      </c>
      <c r="I11" s="25">
        <f t="shared" si="0"/>
        <v>0</v>
      </c>
      <c r="J11" s="25"/>
    </row>
    <row r="12" spans="1:10" ht="50.25" customHeight="1" x14ac:dyDescent="0.25">
      <c r="A12" s="11" t="s">
        <v>15</v>
      </c>
      <c r="B12" s="21" t="s">
        <v>16</v>
      </c>
      <c r="C12" s="24">
        <v>1255222.1000000001</v>
      </c>
      <c r="D12" s="24">
        <v>7277839.71</v>
      </c>
      <c r="E12" s="24"/>
      <c r="F12" s="24"/>
      <c r="G12" s="24">
        <v>1859288.7</v>
      </c>
      <c r="H12" s="23" t="s">
        <v>6</v>
      </c>
      <c r="I12" s="25">
        <f t="shared" si="0"/>
        <v>25.54726091927078</v>
      </c>
      <c r="J12" s="25">
        <f t="shared" si="1"/>
        <v>148.12428015727255</v>
      </c>
    </row>
    <row r="13" spans="1:10" ht="17.25" hidden="1" customHeight="1" x14ac:dyDescent="0.25">
      <c r="A13" s="11" t="s">
        <v>94</v>
      </c>
      <c r="B13" s="21" t="s">
        <v>93</v>
      </c>
      <c r="C13" s="24">
        <v>0</v>
      </c>
      <c r="D13" s="24"/>
      <c r="E13" s="24"/>
      <c r="F13" s="24"/>
      <c r="G13" s="24">
        <v>0</v>
      </c>
      <c r="H13" s="23"/>
      <c r="I13" s="25" t="e">
        <f t="shared" si="0"/>
        <v>#DIV/0!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436000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6967221.4500000002</v>
      </c>
      <c r="D15" s="24">
        <v>32655717.030000001</v>
      </c>
      <c r="E15" s="24"/>
      <c r="F15" s="24"/>
      <c r="G15" s="24">
        <v>8122765</v>
      </c>
      <c r="H15" s="24" t="s">
        <v>6</v>
      </c>
      <c r="I15" s="25">
        <f t="shared" si="0"/>
        <v>24.873944713992397</v>
      </c>
      <c r="J15" s="25">
        <f t="shared" si="1"/>
        <v>116.58542875797353</v>
      </c>
    </row>
    <row r="16" spans="1:10" ht="15.75" x14ac:dyDescent="0.25">
      <c r="A16" s="8" t="s">
        <v>21</v>
      </c>
      <c r="B16" s="9" t="s">
        <v>22</v>
      </c>
      <c r="C16" s="26">
        <v>287481.25</v>
      </c>
      <c r="D16" s="26">
        <f t="shared" ref="D16:H16" si="2">D17</f>
        <v>1172745</v>
      </c>
      <c r="E16" s="26">
        <f t="shared" si="2"/>
        <v>0</v>
      </c>
      <c r="F16" s="26">
        <f t="shared" si="2"/>
        <v>0</v>
      </c>
      <c r="G16" s="26">
        <f t="shared" si="2"/>
        <v>293186.25</v>
      </c>
      <c r="H16" s="26" t="str">
        <f t="shared" si="2"/>
        <v>-</v>
      </c>
      <c r="I16" s="27">
        <f>G16/D16*100</f>
        <v>25</v>
      </c>
      <c r="J16" s="27">
        <f t="shared" si="1"/>
        <v>101.9844772485162</v>
      </c>
    </row>
    <row r="17" spans="1:10" ht="18" customHeight="1" x14ac:dyDescent="0.25">
      <c r="A17" s="11" t="s">
        <v>23</v>
      </c>
      <c r="B17" s="12" t="s">
        <v>24</v>
      </c>
      <c r="C17" s="24">
        <v>287481.25</v>
      </c>
      <c r="D17" s="24">
        <v>1172745</v>
      </c>
      <c r="E17" s="24"/>
      <c r="F17" s="24"/>
      <c r="G17" s="24">
        <v>293186.25</v>
      </c>
      <c r="H17" s="24" t="s">
        <v>6</v>
      </c>
      <c r="I17" s="25">
        <f t="shared" ref="I17:I57" si="3">G17/D17*100</f>
        <v>25</v>
      </c>
      <c r="J17" s="25">
        <f t="shared" si="1"/>
        <v>101.9844772485162</v>
      </c>
    </row>
    <row r="18" spans="1:10" ht="47.25" x14ac:dyDescent="0.25">
      <c r="A18" s="8" t="s">
        <v>25</v>
      </c>
      <c r="B18" s="9" t="s">
        <v>26</v>
      </c>
      <c r="C18" s="26">
        <v>2041684.8399999999</v>
      </c>
      <c r="D18" s="26">
        <f>D19+D21+D20</f>
        <v>10079680</v>
      </c>
      <c r="E18" s="26">
        <f t="shared" ref="E18:F18" si="4">E19+E21</f>
        <v>0</v>
      </c>
      <c r="F18" s="26">
        <f t="shared" si="4"/>
        <v>0</v>
      </c>
      <c r="G18" s="26">
        <f>G19+G21+G20</f>
        <v>2152663.5499999998</v>
      </c>
      <c r="H18" s="26" t="s">
        <v>6</v>
      </c>
      <c r="I18" s="27">
        <f t="shared" si="3"/>
        <v>21.356467169592683</v>
      </c>
      <c r="J18" s="27">
        <f t="shared" si="1"/>
        <v>105.435643534484</v>
      </c>
    </row>
    <row r="19" spans="1:10" ht="60.75" customHeight="1" x14ac:dyDescent="0.25">
      <c r="A19" s="11" t="s">
        <v>27</v>
      </c>
      <c r="B19" s="21" t="s">
        <v>28</v>
      </c>
      <c r="C19" s="24">
        <v>588901.31999999995</v>
      </c>
      <c r="D19" s="24">
        <v>3179680</v>
      </c>
      <c r="E19" s="24"/>
      <c r="F19" s="24"/>
      <c r="G19" s="24">
        <v>587644.55000000005</v>
      </c>
      <c r="H19" s="24" t="s">
        <v>6</v>
      </c>
      <c r="I19" s="25">
        <f t="shared" si="3"/>
        <v>18.481248113017664</v>
      </c>
      <c r="J19" s="25">
        <f t="shared" si="1"/>
        <v>99.786590731363972</v>
      </c>
    </row>
    <row r="20" spans="1:10" ht="47.25" hidden="1" x14ac:dyDescent="0.25">
      <c r="A20" s="11" t="s">
        <v>106</v>
      </c>
      <c r="B20" s="21" t="s">
        <v>105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1452783.52</v>
      </c>
      <c r="D21" s="24">
        <v>6900000</v>
      </c>
      <c r="E21" s="24"/>
      <c r="F21" s="24"/>
      <c r="G21" s="24">
        <v>1565019</v>
      </c>
      <c r="H21" s="24" t="s">
        <v>6</v>
      </c>
      <c r="I21" s="25">
        <f t="shared" si="3"/>
        <v>22.681434782608694</v>
      </c>
      <c r="J21" s="25">
        <f t="shared" si="1"/>
        <v>107.72554743737732</v>
      </c>
    </row>
    <row r="22" spans="1:10" ht="15.75" x14ac:dyDescent="0.25">
      <c r="A22" s="8" t="s">
        <v>31</v>
      </c>
      <c r="B22" s="9" t="s">
        <v>32</v>
      </c>
      <c r="C22" s="26">
        <v>3878259.33</v>
      </c>
      <c r="D22" s="26">
        <f>SUM(D23:D27)</f>
        <v>58605158.390000001</v>
      </c>
      <c r="E22" s="26">
        <f>SUM(E23:E27)</f>
        <v>0</v>
      </c>
      <c r="F22" s="26">
        <f>SUM(F23:F27)</f>
        <v>0</v>
      </c>
      <c r="G22" s="26">
        <f>SUM(G23:G27)</f>
        <v>6244108.7899999991</v>
      </c>
      <c r="H22" s="26" t="s">
        <v>6</v>
      </c>
      <c r="I22" s="27">
        <f t="shared" si="3"/>
        <v>10.654537862430644</v>
      </c>
      <c r="J22" s="27">
        <f t="shared" si="1"/>
        <v>161.00286903712546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78555.3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76560</v>
      </c>
      <c r="D24" s="24">
        <v>168000</v>
      </c>
      <c r="E24" s="24"/>
      <c r="F24" s="24"/>
      <c r="G24" s="24">
        <v>83520</v>
      </c>
      <c r="H24" s="24" t="s">
        <v>6</v>
      </c>
      <c r="I24" s="25">
        <f t="shared" si="3"/>
        <v>49.714285714285715</v>
      </c>
      <c r="J24" s="25">
        <f t="shared" si="1"/>
        <v>109.09090909090908</v>
      </c>
    </row>
    <row r="25" spans="1:10" ht="15.75" x14ac:dyDescent="0.25">
      <c r="A25" s="11" t="s">
        <v>37</v>
      </c>
      <c r="B25" s="12" t="s">
        <v>38</v>
      </c>
      <c r="C25" s="24">
        <v>783333.34</v>
      </c>
      <c r="D25" s="24">
        <v>3575000</v>
      </c>
      <c r="E25" s="24"/>
      <c r="F25" s="24"/>
      <c r="G25" s="24">
        <v>833333.34</v>
      </c>
      <c r="H25" s="24" t="s">
        <v>6</v>
      </c>
      <c r="I25" s="25">
        <f t="shared" si="3"/>
        <v>23.310023496503497</v>
      </c>
      <c r="J25" s="25">
        <f t="shared" si="1"/>
        <v>106.38297866908104</v>
      </c>
    </row>
    <row r="26" spans="1:10" ht="15.75" x14ac:dyDescent="0.25">
      <c r="A26" s="11" t="s">
        <v>39</v>
      </c>
      <c r="B26" s="12" t="s">
        <v>40</v>
      </c>
      <c r="C26" s="24">
        <v>2977375.33</v>
      </c>
      <c r="D26" s="24">
        <v>54458214.090000004</v>
      </c>
      <c r="E26" s="24"/>
      <c r="F26" s="24"/>
      <c r="G26" s="24">
        <v>5280457.1399999997</v>
      </c>
      <c r="H26" s="24" t="s">
        <v>6</v>
      </c>
      <c r="I26" s="25">
        <f t="shared" si="3"/>
        <v>9.6963465075686965</v>
      </c>
      <c r="J26" s="25">
        <f t="shared" si="1"/>
        <v>177.35275384309708</v>
      </c>
    </row>
    <row r="27" spans="1:10" ht="31.5" x14ac:dyDescent="0.25">
      <c r="A27" s="11" t="s">
        <v>41</v>
      </c>
      <c r="B27" s="21" t="s">
        <v>42</v>
      </c>
      <c r="C27" s="24">
        <v>40990.660000000003</v>
      </c>
      <c r="D27" s="24">
        <v>325389</v>
      </c>
      <c r="E27" s="24"/>
      <c r="F27" s="24"/>
      <c r="G27" s="24">
        <v>46798.31</v>
      </c>
      <c r="H27" s="24" t="s">
        <v>6</v>
      </c>
      <c r="I27" s="25">
        <f t="shared" si="3"/>
        <v>14.382265534483341</v>
      </c>
      <c r="J27" s="25">
        <f t="shared" si="1"/>
        <v>114.1682275913586</v>
      </c>
    </row>
    <row r="28" spans="1:10" ht="31.5" x14ac:dyDescent="0.25">
      <c r="A28" s="8" t="s">
        <v>43</v>
      </c>
      <c r="B28" s="22" t="s">
        <v>44</v>
      </c>
      <c r="C28" s="26">
        <v>3441537.71</v>
      </c>
      <c r="D28" s="26">
        <f>D29+D30+D31</f>
        <v>92329562.75</v>
      </c>
      <c r="E28" s="26">
        <f>E29+E30+E31</f>
        <v>0</v>
      </c>
      <c r="F28" s="26">
        <f>F29+F30+F31</f>
        <v>0</v>
      </c>
      <c r="G28" s="26">
        <f>G29+G30+G31</f>
        <v>4488175.46</v>
      </c>
      <c r="H28" s="26" t="s">
        <v>6</v>
      </c>
      <c r="I28" s="27">
        <f t="shared" si="3"/>
        <v>4.8610383568614921</v>
      </c>
      <c r="J28" s="27">
        <f t="shared" si="1"/>
        <v>130.41192159419924</v>
      </c>
    </row>
    <row r="29" spans="1:10" ht="15.75" x14ac:dyDescent="0.25">
      <c r="A29" s="11" t="s">
        <v>45</v>
      </c>
      <c r="B29" s="12" t="s">
        <v>46</v>
      </c>
      <c r="C29" s="24">
        <v>26526.94</v>
      </c>
      <c r="D29" s="24">
        <v>23433129.710000001</v>
      </c>
      <c r="E29" s="24"/>
      <c r="F29" s="24"/>
      <c r="G29" s="24">
        <v>77107.34</v>
      </c>
      <c r="H29" s="24" t="s">
        <v>6</v>
      </c>
      <c r="I29" s="25">
        <f t="shared" si="3"/>
        <v>0.32905267437279079</v>
      </c>
      <c r="J29" s="25">
        <f t="shared" si="1"/>
        <v>290.67559243546373</v>
      </c>
    </row>
    <row r="30" spans="1:10" ht="15.75" x14ac:dyDescent="0.25">
      <c r="A30" s="11" t="s">
        <v>47</v>
      </c>
      <c r="B30" s="12" t="s">
        <v>48</v>
      </c>
      <c r="C30" s="24">
        <v>29615.41</v>
      </c>
      <c r="D30" s="24">
        <v>43700261.399999999</v>
      </c>
      <c r="E30" s="24"/>
      <c r="F30" s="24"/>
      <c r="G30" s="24">
        <v>114045.99</v>
      </c>
      <c r="H30" s="24" t="s">
        <v>6</v>
      </c>
      <c r="I30" s="25">
        <f t="shared" si="3"/>
        <v>0.26097324443006653</v>
      </c>
      <c r="J30" s="25">
        <f t="shared" si="1"/>
        <v>385.09002576699089</v>
      </c>
    </row>
    <row r="31" spans="1:10" ht="15.75" x14ac:dyDescent="0.25">
      <c r="A31" s="11" t="s">
        <v>49</v>
      </c>
      <c r="B31" s="12" t="s">
        <v>50</v>
      </c>
      <c r="C31" s="24">
        <v>3385395.36</v>
      </c>
      <c r="D31" s="24">
        <v>25196171.640000001</v>
      </c>
      <c r="E31" s="24"/>
      <c r="F31" s="24"/>
      <c r="G31" s="24">
        <v>4297022.13</v>
      </c>
      <c r="H31" s="24" t="s">
        <v>6</v>
      </c>
      <c r="I31" s="25">
        <f t="shared" si="3"/>
        <v>17.05426598689419</v>
      </c>
      <c r="J31" s="25">
        <v>0</v>
      </c>
    </row>
    <row r="32" spans="1:10" ht="15.75" x14ac:dyDescent="0.25">
      <c r="A32" s="8" t="s">
        <v>107</v>
      </c>
      <c r="B32" s="12"/>
      <c r="C32" s="24">
        <v>0</v>
      </c>
      <c r="D32" s="24">
        <f>D33</f>
        <v>9000</v>
      </c>
      <c r="E32" s="24"/>
      <c r="F32" s="24"/>
      <c r="G32" s="24">
        <f>G33</f>
        <v>3968.76</v>
      </c>
      <c r="H32" s="24"/>
      <c r="I32" s="25">
        <f t="shared" si="3"/>
        <v>44.097333333333339</v>
      </c>
      <c r="J32" s="25">
        <v>0</v>
      </c>
    </row>
    <row r="33" spans="1:10" ht="31.5" x14ac:dyDescent="0.25">
      <c r="A33" s="11" t="s">
        <v>108</v>
      </c>
      <c r="B33" s="12"/>
      <c r="C33" s="24">
        <v>0</v>
      </c>
      <c r="D33" s="24">
        <v>9000</v>
      </c>
      <c r="E33" s="24"/>
      <c r="F33" s="24"/>
      <c r="G33" s="24">
        <v>3968.76</v>
      </c>
      <c r="H33" s="24"/>
      <c r="I33" s="25">
        <f t="shared" ref="I33" si="5">G33/D33*100</f>
        <v>44.097333333333339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v>56357918.700000003</v>
      </c>
      <c r="D34" s="26">
        <f>SUM(D35:D39)</f>
        <v>298974555.19</v>
      </c>
      <c r="E34" s="26">
        <f>SUM(E35:E39)</f>
        <v>0</v>
      </c>
      <c r="F34" s="26">
        <f>SUM(F35:F39)</f>
        <v>0</v>
      </c>
      <c r="G34" s="26">
        <f>SUM(G35:G39)</f>
        <v>62881977.839999996</v>
      </c>
      <c r="H34" s="26" t="s">
        <v>6</v>
      </c>
      <c r="I34" s="27">
        <f t="shared" si="3"/>
        <v>21.032551683215363</v>
      </c>
      <c r="J34" s="27">
        <f t="shared" si="1"/>
        <v>111.57611794489493</v>
      </c>
    </row>
    <row r="35" spans="1:10" ht="15.75" x14ac:dyDescent="0.25">
      <c r="A35" s="11" t="s">
        <v>53</v>
      </c>
      <c r="B35" s="12" t="s">
        <v>54</v>
      </c>
      <c r="C35" s="24">
        <v>15701650.289999999</v>
      </c>
      <c r="D35" s="24">
        <v>75407089</v>
      </c>
      <c r="E35" s="24"/>
      <c r="F35" s="24"/>
      <c r="G35" s="24">
        <v>15475014.869999999</v>
      </c>
      <c r="H35" s="24" t="s">
        <v>6</v>
      </c>
      <c r="I35" s="25">
        <f t="shared" si="3"/>
        <v>20.52196295496833</v>
      </c>
      <c r="J35" s="25">
        <f t="shared" si="1"/>
        <v>98.556614013086659</v>
      </c>
    </row>
    <row r="36" spans="1:10" ht="15.75" x14ac:dyDescent="0.25">
      <c r="A36" s="11" t="s">
        <v>55</v>
      </c>
      <c r="B36" s="12" t="s">
        <v>56</v>
      </c>
      <c r="C36" s="24">
        <v>31134457.57</v>
      </c>
      <c r="D36" s="24">
        <v>154683867.19</v>
      </c>
      <c r="E36" s="24"/>
      <c r="F36" s="24"/>
      <c r="G36" s="24">
        <v>36516376.079999998</v>
      </c>
      <c r="H36" s="24" t="s">
        <v>6</v>
      </c>
      <c r="I36" s="25">
        <f t="shared" si="3"/>
        <v>23.607100561525595</v>
      </c>
      <c r="J36" s="25">
        <f t="shared" si="1"/>
        <v>117.28605195031827</v>
      </c>
    </row>
    <row r="37" spans="1:10" ht="15.75" x14ac:dyDescent="0.25">
      <c r="A37" s="11" t="s">
        <v>91</v>
      </c>
      <c r="B37" s="12" t="s">
        <v>92</v>
      </c>
      <c r="C37" s="24">
        <v>5627078.21</v>
      </c>
      <c r="D37" s="24">
        <v>50805899</v>
      </c>
      <c r="E37" s="24"/>
      <c r="F37" s="24"/>
      <c r="G37" s="24">
        <v>6337216.8300000001</v>
      </c>
      <c r="H37" s="24"/>
      <c r="I37" s="25">
        <f t="shared" si="3"/>
        <v>12.473387844195022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14599.5</v>
      </c>
      <c r="D38" s="24">
        <v>89000</v>
      </c>
      <c r="E38" s="24"/>
      <c r="F38" s="24"/>
      <c r="G38" s="24">
        <v>0</v>
      </c>
      <c r="H38" s="24" t="s">
        <v>6</v>
      </c>
      <c r="I38" s="25">
        <f t="shared" si="3"/>
        <v>0</v>
      </c>
      <c r="J38" s="25">
        <f t="shared" si="1"/>
        <v>0</v>
      </c>
    </row>
    <row r="39" spans="1:10" ht="15.75" x14ac:dyDescent="0.25">
      <c r="A39" s="11" t="s">
        <v>59</v>
      </c>
      <c r="B39" s="12" t="s">
        <v>60</v>
      </c>
      <c r="C39" s="24">
        <v>3880133.13</v>
      </c>
      <c r="D39" s="24">
        <v>17988700</v>
      </c>
      <c r="E39" s="24"/>
      <c r="F39" s="24"/>
      <c r="G39" s="24">
        <v>4553370.0599999996</v>
      </c>
      <c r="H39" s="24" t="s">
        <v>6</v>
      </c>
      <c r="I39" s="25">
        <f t="shared" si="3"/>
        <v>25.312390889836394</v>
      </c>
      <c r="J39" s="25">
        <f t="shared" si="1"/>
        <v>117.3508719274279</v>
      </c>
    </row>
    <row r="40" spans="1:10" ht="15.75" x14ac:dyDescent="0.25">
      <c r="A40" s="8" t="s">
        <v>61</v>
      </c>
      <c r="B40" s="9" t="s">
        <v>62</v>
      </c>
      <c r="C40" s="26">
        <v>8412277.4399999995</v>
      </c>
      <c r="D40" s="26">
        <f>D41+D42</f>
        <v>44567981</v>
      </c>
      <c r="E40" s="26">
        <f>E41+E42</f>
        <v>0</v>
      </c>
      <c r="F40" s="26">
        <f>F41+F42</f>
        <v>0</v>
      </c>
      <c r="G40" s="26">
        <f>G41+G42</f>
        <v>9424856.2799999993</v>
      </c>
      <c r="H40" s="26" t="s">
        <v>6</v>
      </c>
      <c r="I40" s="27">
        <f t="shared" si="3"/>
        <v>21.147146602849251</v>
      </c>
      <c r="J40" s="27">
        <f t="shared" si="1"/>
        <v>112.03691684234323</v>
      </c>
    </row>
    <row r="41" spans="1:10" ht="15.75" x14ac:dyDescent="0.25">
      <c r="A41" s="11" t="s">
        <v>63</v>
      </c>
      <c r="B41" s="12" t="s">
        <v>64</v>
      </c>
      <c r="C41" s="24">
        <v>8412277.4399999995</v>
      </c>
      <c r="D41" s="24">
        <v>44567981</v>
      </c>
      <c r="E41" s="24"/>
      <c r="F41" s="24"/>
      <c r="G41" s="24">
        <v>9424856.2799999993</v>
      </c>
      <c r="H41" s="24" t="s">
        <v>6</v>
      </c>
      <c r="I41" s="25">
        <f t="shared" si="3"/>
        <v>21.147146602849251</v>
      </c>
      <c r="J41" s="25">
        <f t="shared" si="1"/>
        <v>112.03691684234323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3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v>3485896.25</v>
      </c>
      <c r="D43" s="26">
        <f>SUM(D44:D47)</f>
        <v>23409799.350000001</v>
      </c>
      <c r="E43" s="26">
        <f>SUM(E44:E47)</f>
        <v>0</v>
      </c>
      <c r="F43" s="26">
        <f>SUM(F44:F47)</f>
        <v>0</v>
      </c>
      <c r="G43" s="26">
        <f>SUM(G44:G47)</f>
        <v>3897609.2800000003</v>
      </c>
      <c r="H43" s="26" t="s">
        <v>6</v>
      </c>
      <c r="I43" s="27">
        <f t="shared" si="3"/>
        <v>16.64947751890919</v>
      </c>
      <c r="J43" s="27">
        <f t="shared" si="1"/>
        <v>111.81082282641086</v>
      </c>
    </row>
    <row r="44" spans="1:10" ht="15.75" x14ac:dyDescent="0.25">
      <c r="A44" s="11" t="s">
        <v>69</v>
      </c>
      <c r="B44" s="12" t="s">
        <v>70</v>
      </c>
      <c r="C44" s="24">
        <v>1385697.37</v>
      </c>
      <c r="D44" s="24">
        <v>7201907.2999999998</v>
      </c>
      <c r="E44" s="24"/>
      <c r="F44" s="24"/>
      <c r="G44" s="24">
        <v>1826478.21</v>
      </c>
      <c r="H44" s="24" t="s">
        <v>6</v>
      </c>
      <c r="I44" s="25">
        <f t="shared" si="3"/>
        <v>25.361034708125167</v>
      </c>
      <c r="J44" s="25">
        <f t="shared" si="1"/>
        <v>131.80931490113167</v>
      </c>
    </row>
    <row r="45" spans="1:10" ht="15.75" x14ac:dyDescent="0.25">
      <c r="A45" s="11" t="s">
        <v>71</v>
      </c>
      <c r="B45" s="12" t="s">
        <v>72</v>
      </c>
      <c r="C45" s="24">
        <v>18500</v>
      </c>
      <c r="D45" s="24">
        <v>116400</v>
      </c>
      <c r="E45" s="24"/>
      <c r="F45" s="24"/>
      <c r="G45" s="24">
        <v>15600</v>
      </c>
      <c r="H45" s="24" t="s">
        <v>6</v>
      </c>
      <c r="I45" s="25">
        <f t="shared" si="3"/>
        <v>13.402061855670103</v>
      </c>
      <c r="J45" s="25">
        <f t="shared" si="1"/>
        <v>84.324324324324323</v>
      </c>
    </row>
    <row r="46" spans="1:10" ht="15.75" x14ac:dyDescent="0.25">
      <c r="A46" s="11" t="s">
        <v>73</v>
      </c>
      <c r="B46" s="12" t="s">
        <v>74</v>
      </c>
      <c r="C46" s="24">
        <v>1753513.1</v>
      </c>
      <c r="D46" s="24">
        <v>13649306.050000001</v>
      </c>
      <c r="E46" s="24"/>
      <c r="F46" s="24"/>
      <c r="G46" s="24">
        <v>1758367.41</v>
      </c>
      <c r="H46" s="24" t="s">
        <v>6</v>
      </c>
      <c r="I46" s="25">
        <f t="shared" si="3"/>
        <v>12.882467457017713</v>
      </c>
      <c r="J46" s="25">
        <f t="shared" si="1"/>
        <v>100.27683340375387</v>
      </c>
    </row>
    <row r="47" spans="1:10" ht="31.5" x14ac:dyDescent="0.25">
      <c r="A47" s="11" t="s">
        <v>75</v>
      </c>
      <c r="B47" s="21" t="s">
        <v>76</v>
      </c>
      <c r="C47" s="24">
        <v>328185.78000000003</v>
      </c>
      <c r="D47" s="24">
        <v>2442186</v>
      </c>
      <c r="E47" s="24"/>
      <c r="F47" s="24"/>
      <c r="G47" s="24">
        <v>297163.65999999997</v>
      </c>
      <c r="H47" s="24" t="s">
        <v>6</v>
      </c>
      <c r="I47" s="25">
        <f t="shared" si="3"/>
        <v>12.167937249660755</v>
      </c>
      <c r="J47" s="25">
        <f t="shared" si="1"/>
        <v>90.547390566404175</v>
      </c>
    </row>
    <row r="48" spans="1:10" ht="15.75" x14ac:dyDescent="0.25">
      <c r="A48" s="8" t="s">
        <v>77</v>
      </c>
      <c r="B48" s="9" t="s">
        <v>78</v>
      </c>
      <c r="C48" s="26">
        <v>3401591.63</v>
      </c>
      <c r="D48" s="26">
        <f>SUM(D49:D49)</f>
        <v>14196600</v>
      </c>
      <c r="E48" s="26">
        <f>SUM(E50:E50)</f>
        <v>0</v>
      </c>
      <c r="F48" s="26">
        <f>SUM(F50:F50)</f>
        <v>0</v>
      </c>
      <c r="G48" s="26">
        <f>SUM(G49:G49)</f>
        <v>3351553.53</v>
      </c>
      <c r="H48" s="26" t="s">
        <v>6</v>
      </c>
      <c r="I48" s="27">
        <f t="shared" si="3"/>
        <v>23.608142301677866</v>
      </c>
      <c r="J48" s="27">
        <f t="shared" si="1"/>
        <v>98.528979799964986</v>
      </c>
    </row>
    <row r="49" spans="1:10" ht="13.5" customHeight="1" x14ac:dyDescent="0.25">
      <c r="A49" s="11" t="s">
        <v>96</v>
      </c>
      <c r="B49" s="9" t="s">
        <v>95</v>
      </c>
      <c r="C49" s="24">
        <v>3401591.63</v>
      </c>
      <c r="D49" s="24">
        <v>14196600</v>
      </c>
      <c r="E49" s="24"/>
      <c r="F49" s="24"/>
      <c r="G49" s="24">
        <v>3351553.53</v>
      </c>
      <c r="H49" s="26"/>
      <c r="I49" s="25">
        <f t="shared" ref="I49" si="6">G49/D49*100</f>
        <v>23.608142301677866</v>
      </c>
      <c r="J49" s="25">
        <f t="shared" ref="J49" si="7">G49/C49*100</f>
        <v>98.528979799964986</v>
      </c>
    </row>
    <row r="50" spans="1:10" ht="23.25" hidden="1" customHeight="1" x14ac:dyDescent="0.25">
      <c r="A50" s="11" t="s">
        <v>79</v>
      </c>
      <c r="B50" s="12" t="s">
        <v>80</v>
      </c>
      <c r="C50" s="24"/>
      <c r="D50" s="24"/>
      <c r="E50" s="24"/>
      <c r="F50" s="24"/>
      <c r="G50" s="24"/>
      <c r="H50" s="24" t="s">
        <v>6</v>
      </c>
      <c r="I50" s="25"/>
      <c r="J50" s="25" t="e">
        <f t="shared" si="1"/>
        <v>#DIV/0!</v>
      </c>
    </row>
    <row r="51" spans="1:10" ht="33.75" customHeight="1" x14ac:dyDescent="0.25">
      <c r="A51" s="8" t="s">
        <v>97</v>
      </c>
      <c r="B51" s="22" t="s">
        <v>98</v>
      </c>
      <c r="C51" s="26">
        <v>150410.96</v>
      </c>
      <c r="D51" s="26">
        <f>SUM(D52:D52)</f>
        <v>377611.29</v>
      </c>
      <c r="E51" s="24"/>
      <c r="F51" s="24"/>
      <c r="G51" s="26">
        <f>SUM(G52:G52)</f>
        <v>93895.46</v>
      </c>
      <c r="H51" s="24"/>
      <c r="I51" s="25">
        <f t="shared" ref="I51:I52" si="8">G51/D51*100</f>
        <v>24.865638948454112</v>
      </c>
      <c r="J51" s="25">
        <f t="shared" si="1"/>
        <v>62.425942896714446</v>
      </c>
    </row>
    <row r="52" spans="1:10" ht="28.5" customHeight="1" x14ac:dyDescent="0.25">
      <c r="A52" s="11" t="s">
        <v>99</v>
      </c>
      <c r="B52" s="21" t="s">
        <v>100</v>
      </c>
      <c r="C52" s="24">
        <v>150410.96</v>
      </c>
      <c r="D52" s="24">
        <v>377611.29</v>
      </c>
      <c r="E52" s="24"/>
      <c r="F52" s="24"/>
      <c r="G52" s="24">
        <v>93895.46</v>
      </c>
      <c r="H52" s="24"/>
      <c r="I52" s="25">
        <f t="shared" si="8"/>
        <v>24.865638948454112</v>
      </c>
      <c r="J52" s="25">
        <f t="shared" si="1"/>
        <v>62.425942896714446</v>
      </c>
    </row>
    <row r="53" spans="1:10" ht="0.75" customHeight="1" x14ac:dyDescent="0.25">
      <c r="A53" s="8" t="s">
        <v>81</v>
      </c>
      <c r="B53" s="22" t="s">
        <v>82</v>
      </c>
      <c r="C53" s="26"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3"/>
        <v>#DIV/0!</v>
      </c>
      <c r="J53" s="27" t="e">
        <f t="shared" si="1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1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1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3"/>
        <v>#DIV/0!</v>
      </c>
      <c r="J56" s="25">
        <v>0</v>
      </c>
    </row>
    <row r="57" spans="1:10" ht="23.25" customHeight="1" x14ac:dyDescent="0.25">
      <c r="A57" s="29" t="s">
        <v>89</v>
      </c>
      <c r="B57" s="30"/>
      <c r="C57" s="26">
        <v>97928397.289999992</v>
      </c>
      <c r="D57" s="26">
        <f>D7+D16+D18+D22+D28+D34+D40+D43+D48+D51+D53+D32</f>
        <v>621947472.25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112270247.98999999</v>
      </c>
      <c r="H57" s="28"/>
      <c r="I57" s="27">
        <f t="shared" si="3"/>
        <v>18.051403534746015</v>
      </c>
      <c r="J57" s="27">
        <f t="shared" si="1"/>
        <v>114.64524192868062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60" spans="1:10" s="16" customFormat="1" ht="31.5" x14ac:dyDescent="0.25">
      <c r="A60" s="15" t="s">
        <v>104</v>
      </c>
      <c r="G60" s="16" t="s">
        <v>101</v>
      </c>
      <c r="I60" s="17"/>
      <c r="J60" s="17"/>
    </row>
    <row r="61" spans="1:10" x14ac:dyDescent="0.25">
      <c r="A61" s="18"/>
    </row>
    <row r="62" spans="1:10" x14ac:dyDescent="0.25">
      <c r="A62" s="18" t="s">
        <v>102</v>
      </c>
    </row>
    <row r="63" spans="1:10" x14ac:dyDescent="0.25">
      <c r="A63" s="18" t="s">
        <v>103</v>
      </c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2020-04-29T13:26:39Z</dcterms:modified>
</cp:coreProperties>
</file>