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H54" i="2" l="1"/>
  <c r="F27" i="2" l="1"/>
  <c r="C27" i="2"/>
  <c r="F7" i="2"/>
  <c r="H13" i="2"/>
  <c r="F52" i="2" l="1"/>
  <c r="C52" i="2"/>
  <c r="C7" i="2"/>
  <c r="H11" i="2" l="1"/>
  <c r="E52" i="2"/>
  <c r="D52" i="2"/>
  <c r="H51" i="2" l="1"/>
  <c r="H48" i="2"/>
  <c r="C47" i="2" l="1"/>
  <c r="C42" i="2"/>
  <c r="C21" i="2"/>
  <c r="F47" i="2"/>
  <c r="F42" i="2"/>
  <c r="F21" i="2"/>
  <c r="F50" i="2" l="1"/>
  <c r="C50" i="2"/>
  <c r="H50" i="2" s="1"/>
  <c r="H8" i="2" l="1"/>
  <c r="H36" i="2" l="1"/>
  <c r="H53" i="2" l="1"/>
  <c r="E47" i="2"/>
  <c r="D47" i="2"/>
  <c r="H46" i="2"/>
  <c r="H45" i="2"/>
  <c r="H44" i="2"/>
  <c r="H43" i="2"/>
  <c r="E42" i="2"/>
  <c r="D42" i="2"/>
  <c r="H41" i="2"/>
  <c r="H40" i="2"/>
  <c r="F39" i="2"/>
  <c r="E39" i="2"/>
  <c r="D39" i="2"/>
  <c r="C39" i="2"/>
  <c r="H38" i="2"/>
  <c r="H37" i="2"/>
  <c r="H35" i="2"/>
  <c r="H34" i="2"/>
  <c r="F33" i="2"/>
  <c r="E33" i="2"/>
  <c r="D33" i="2"/>
  <c r="C33" i="2"/>
  <c r="H30" i="2"/>
  <c r="H29" i="2"/>
  <c r="H28" i="2"/>
  <c r="E27" i="2"/>
  <c r="D27" i="2"/>
  <c r="H26" i="2"/>
  <c r="H25" i="2"/>
  <c r="H24" i="2"/>
  <c r="H23" i="2"/>
  <c r="H22" i="2"/>
  <c r="E21" i="2"/>
  <c r="D21" i="2"/>
  <c r="H20" i="2"/>
  <c r="H19" i="2"/>
  <c r="F18" i="2"/>
  <c r="E18" i="2"/>
  <c r="D18" i="2"/>
  <c r="C18" i="2"/>
  <c r="H17" i="2"/>
  <c r="G16" i="2"/>
  <c r="F16" i="2"/>
  <c r="E16" i="2"/>
  <c r="D16" i="2"/>
  <c r="C16" i="2"/>
  <c r="C56" i="2" s="1"/>
  <c r="H15" i="2"/>
  <c r="H14" i="2"/>
  <c r="H12" i="2"/>
  <c r="H10" i="2"/>
  <c r="H9" i="2"/>
  <c r="E7" i="2"/>
  <c r="D7" i="2"/>
  <c r="F56" i="2" l="1"/>
  <c r="H52" i="2"/>
  <c r="H47" i="2"/>
  <c r="H42" i="2"/>
  <c r="H21" i="2"/>
  <c r="H18" i="2"/>
  <c r="H33" i="2"/>
  <c r="D56" i="2"/>
  <c r="E56" i="2"/>
  <c r="H7" i="2"/>
  <c r="H16" i="2"/>
  <c r="H27" i="2"/>
  <c r="H39" i="2"/>
  <c r="H56" i="2" l="1"/>
</calcChain>
</file>

<file path=xl/sharedStrings.xml><?xml version="1.0" encoding="utf-8"?>
<sst xmlns="http://schemas.openxmlformats.org/spreadsheetml/2006/main" count="152" uniqueCount="112">
  <si>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</si>
  <si>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</si>
  <si>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</si>
  <si>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</si>
  <si>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</si>
  <si>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</si>
  <si>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</si>
  <si>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</si>
  <si>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</si>
  <si>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</si>
  <si>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</si>
  <si>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</si>
  <si>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</si>
  <si>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</si>
  <si>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</si>
  <si>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</si>
  <si>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</si>
  <si>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</si>
  <si>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</si>
  <si>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</si>
  <si>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</si>
  <si>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</si>
  <si>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</si>
  <si>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</si>
  <si>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</si>
  <si>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</si>
  <si>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</si>
  <si>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</si>
  <si>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</si>
  <si>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</si>
  <si>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</si>
  <si>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</si>
  <si>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</si>
  <si>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</si>
  <si>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</si>
  <si>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</si>
  <si>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</si>
  <si>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</si>
  <si>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</si>
  <si>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</si>
  <si>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</si>
  <si>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</si>
  <si>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</si>
  <si>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</si>
  <si>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</si>
  <si>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</si>
  <si>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</si>
  <si>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</si>
  <si>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</si>
  <si>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</si>
  <si>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</si>
  <si>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</si>
  <si>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</si>
  <si>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</si>
  <si>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</si>
  <si>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</si>
  <si>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</si>
  <si>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</si>
  <si>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</si>
  <si>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</si>
  <si>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</si>
  <si>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</si>
  <si>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</si>
  <si>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</si>
  <si>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</si>
  <si>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</si>
  <si>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</si>
  <si>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</si>
  <si>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</si>
  <si>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</si>
  <si>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</si>
  <si>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</si>
  <si>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</si>
  <si>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</si>
  <si>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</si>
  <si>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</si>
  <si>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</si>
  <si>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</si>
  <si>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</si>
  <si>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</si>
  <si>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</si>
  <si>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</si>
  <si>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</si>
  <si>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</si>
  <si>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</si>
  <si>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</si>
  <si>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</si>
  <si>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</si>
  <si>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</si>
  <si>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</si>
  <si>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</si>
  <si>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</si>
  <si>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</si>
  <si>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</si>
  <si>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</si>
  <si>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</si>
  <si>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</si>
  <si>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</si>
  <si>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</si>
  <si>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</si>
  <si>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</si>
  <si>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</si>
  <si>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</si>
  <si>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</si>
  <si>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</si>
  <si>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</si>
  <si>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</si>
  <si>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Уточненные плановые  назначения на 2019 год</t>
  </si>
  <si>
    <t>0505</t>
  </si>
  <si>
    <t>Другие вопросыв области жилищно -коммунального хозяйства</t>
  </si>
  <si>
    <t>Кассовое исполнение                                                               за 9 месяцев                                                                          2019 года</t>
  </si>
  <si>
    <t xml:space="preserve">Сведения об исполнении  бюджета муниципального образования  "Трубчевский муниципальный район" за 9 месяцев 2019 года по расходам в разрезе разделов и подразделов классификации расходов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</si>
</sst>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2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view="pageBreakPreview" zoomScaleNormal="100" zoomScaleSheetLayoutView="100" workbookViewId="0">
      <selection activeCell="J52" sqref="J52"/>
    </sheetView>
  </sheetViews>
  <sheetFormatPr defaultRowHeight="15" x14ac:dyDescent="0.25"/>
  <cols>
    <col min="1" max="1" width="48.85546875" customWidth="1"/>
    <col min="2" max="2" width="10.7109375" customWidth="1"/>
    <col min="3" max="3" width="20.140625" customWidth="1"/>
    <col min="4" max="4" width="19.28515625" hidden="1" customWidth="1"/>
    <col min="5" max="5" width="9.85546875" hidden="1" customWidth="1"/>
    <col min="6" max="6" width="20.140625" customWidth="1"/>
    <col min="7" max="7" width="15.28515625" hidden="1" customWidth="1"/>
    <col min="8" max="8" width="15.140625" style="3" customWidth="1"/>
    <col min="9" max="9" width="8.5703125" customWidth="1"/>
    <col min="10" max="12" width="9.140625" hidden="1" customWidth="1"/>
    <col min="255" max="255" width="59.7109375" customWidth="1"/>
    <col min="256" max="256" width="7.140625" customWidth="1"/>
    <col min="257" max="259" width="19.28515625" customWidth="1"/>
    <col min="260" max="260" width="0" hidden="1" customWidth="1"/>
    <col min="261" max="261" width="19.140625" customWidth="1"/>
    <col min="262" max="262" width="0" hidden="1" customWidth="1"/>
    <col min="263" max="263" width="14" customWidth="1"/>
    <col min="264" max="264" width="12.7109375" customWidth="1"/>
    <col min="511" max="511" width="59.7109375" customWidth="1"/>
    <col min="512" max="512" width="7.140625" customWidth="1"/>
    <col min="513" max="515" width="19.28515625" customWidth="1"/>
    <col min="516" max="516" width="0" hidden="1" customWidth="1"/>
    <col min="517" max="517" width="19.140625" customWidth="1"/>
    <col min="518" max="518" width="0" hidden="1" customWidth="1"/>
    <col min="519" max="519" width="14" customWidth="1"/>
    <col min="520" max="520" width="12.7109375" customWidth="1"/>
    <col min="767" max="767" width="59.7109375" customWidth="1"/>
    <col min="768" max="768" width="7.140625" customWidth="1"/>
    <col min="769" max="771" width="19.28515625" customWidth="1"/>
    <col min="772" max="772" width="0" hidden="1" customWidth="1"/>
    <col min="773" max="773" width="19.140625" customWidth="1"/>
    <col min="774" max="774" width="0" hidden="1" customWidth="1"/>
    <col min="775" max="775" width="14" customWidth="1"/>
    <col min="776" max="776" width="12.7109375" customWidth="1"/>
    <col min="1023" max="1023" width="59.7109375" customWidth="1"/>
    <col min="1024" max="1024" width="7.140625" customWidth="1"/>
    <col min="1025" max="1027" width="19.28515625" customWidth="1"/>
    <col min="1028" max="1028" width="0" hidden="1" customWidth="1"/>
    <col min="1029" max="1029" width="19.140625" customWidth="1"/>
    <col min="1030" max="1030" width="0" hidden="1" customWidth="1"/>
    <col min="1031" max="1031" width="14" customWidth="1"/>
    <col min="1032" max="1032" width="12.7109375" customWidth="1"/>
    <col min="1279" max="1279" width="59.7109375" customWidth="1"/>
    <col min="1280" max="1280" width="7.140625" customWidth="1"/>
    <col min="1281" max="1283" width="19.28515625" customWidth="1"/>
    <col min="1284" max="1284" width="0" hidden="1" customWidth="1"/>
    <col min="1285" max="1285" width="19.140625" customWidth="1"/>
    <col min="1286" max="1286" width="0" hidden="1" customWidth="1"/>
    <col min="1287" max="1287" width="14" customWidth="1"/>
    <col min="1288" max="1288" width="12.7109375" customWidth="1"/>
    <col min="1535" max="1535" width="59.7109375" customWidth="1"/>
    <col min="1536" max="1536" width="7.140625" customWidth="1"/>
    <col min="1537" max="1539" width="19.28515625" customWidth="1"/>
    <col min="1540" max="1540" width="0" hidden="1" customWidth="1"/>
    <col min="1541" max="1541" width="19.140625" customWidth="1"/>
    <col min="1542" max="1542" width="0" hidden="1" customWidth="1"/>
    <col min="1543" max="1543" width="14" customWidth="1"/>
    <col min="1544" max="1544" width="12.7109375" customWidth="1"/>
    <col min="1791" max="1791" width="59.7109375" customWidth="1"/>
    <col min="1792" max="1792" width="7.140625" customWidth="1"/>
    <col min="1793" max="1795" width="19.28515625" customWidth="1"/>
    <col min="1796" max="1796" width="0" hidden="1" customWidth="1"/>
    <col min="1797" max="1797" width="19.140625" customWidth="1"/>
    <col min="1798" max="1798" width="0" hidden="1" customWidth="1"/>
    <col min="1799" max="1799" width="14" customWidth="1"/>
    <col min="1800" max="1800" width="12.7109375" customWidth="1"/>
    <col min="2047" max="2047" width="59.7109375" customWidth="1"/>
    <col min="2048" max="2048" width="7.140625" customWidth="1"/>
    <col min="2049" max="2051" width="19.28515625" customWidth="1"/>
    <col min="2052" max="2052" width="0" hidden="1" customWidth="1"/>
    <col min="2053" max="2053" width="19.140625" customWidth="1"/>
    <col min="2054" max="2054" width="0" hidden="1" customWidth="1"/>
    <col min="2055" max="2055" width="14" customWidth="1"/>
    <col min="2056" max="2056" width="12.7109375" customWidth="1"/>
    <col min="2303" max="2303" width="59.7109375" customWidth="1"/>
    <col min="2304" max="2304" width="7.140625" customWidth="1"/>
    <col min="2305" max="2307" width="19.28515625" customWidth="1"/>
    <col min="2308" max="2308" width="0" hidden="1" customWidth="1"/>
    <col min="2309" max="2309" width="19.140625" customWidth="1"/>
    <col min="2310" max="2310" width="0" hidden="1" customWidth="1"/>
    <col min="2311" max="2311" width="14" customWidth="1"/>
    <col min="2312" max="2312" width="12.7109375" customWidth="1"/>
    <col min="2559" max="2559" width="59.7109375" customWidth="1"/>
    <col min="2560" max="2560" width="7.140625" customWidth="1"/>
    <col min="2561" max="2563" width="19.28515625" customWidth="1"/>
    <col min="2564" max="2564" width="0" hidden="1" customWidth="1"/>
    <col min="2565" max="2565" width="19.140625" customWidth="1"/>
    <col min="2566" max="2566" width="0" hidden="1" customWidth="1"/>
    <col min="2567" max="2567" width="14" customWidth="1"/>
    <col min="2568" max="2568" width="12.7109375" customWidth="1"/>
    <col min="2815" max="2815" width="59.7109375" customWidth="1"/>
    <col min="2816" max="2816" width="7.140625" customWidth="1"/>
    <col min="2817" max="2819" width="19.28515625" customWidth="1"/>
    <col min="2820" max="2820" width="0" hidden="1" customWidth="1"/>
    <col min="2821" max="2821" width="19.140625" customWidth="1"/>
    <col min="2822" max="2822" width="0" hidden="1" customWidth="1"/>
    <col min="2823" max="2823" width="14" customWidth="1"/>
    <col min="2824" max="2824" width="12.7109375" customWidth="1"/>
    <col min="3071" max="3071" width="59.7109375" customWidth="1"/>
    <col min="3072" max="3072" width="7.140625" customWidth="1"/>
    <col min="3073" max="3075" width="19.28515625" customWidth="1"/>
    <col min="3076" max="3076" width="0" hidden="1" customWidth="1"/>
    <col min="3077" max="3077" width="19.140625" customWidth="1"/>
    <col min="3078" max="3078" width="0" hidden="1" customWidth="1"/>
    <col min="3079" max="3079" width="14" customWidth="1"/>
    <col min="3080" max="3080" width="12.7109375" customWidth="1"/>
    <col min="3327" max="3327" width="59.7109375" customWidth="1"/>
    <col min="3328" max="3328" width="7.140625" customWidth="1"/>
    <col min="3329" max="3331" width="19.28515625" customWidth="1"/>
    <col min="3332" max="3332" width="0" hidden="1" customWidth="1"/>
    <col min="3333" max="3333" width="19.140625" customWidth="1"/>
    <col min="3334" max="3334" width="0" hidden="1" customWidth="1"/>
    <col min="3335" max="3335" width="14" customWidth="1"/>
    <col min="3336" max="3336" width="12.7109375" customWidth="1"/>
    <col min="3583" max="3583" width="59.7109375" customWidth="1"/>
    <col min="3584" max="3584" width="7.140625" customWidth="1"/>
    <col min="3585" max="3587" width="19.28515625" customWidth="1"/>
    <col min="3588" max="3588" width="0" hidden="1" customWidth="1"/>
    <col min="3589" max="3589" width="19.140625" customWidth="1"/>
    <col min="3590" max="3590" width="0" hidden="1" customWidth="1"/>
    <col min="3591" max="3591" width="14" customWidth="1"/>
    <col min="3592" max="3592" width="12.7109375" customWidth="1"/>
    <col min="3839" max="3839" width="59.7109375" customWidth="1"/>
    <col min="3840" max="3840" width="7.140625" customWidth="1"/>
    <col min="3841" max="3843" width="19.28515625" customWidth="1"/>
    <col min="3844" max="3844" width="0" hidden="1" customWidth="1"/>
    <col min="3845" max="3845" width="19.140625" customWidth="1"/>
    <col min="3846" max="3846" width="0" hidden="1" customWidth="1"/>
    <col min="3847" max="3847" width="14" customWidth="1"/>
    <col min="3848" max="3848" width="12.7109375" customWidth="1"/>
    <col min="4095" max="4095" width="59.7109375" customWidth="1"/>
    <col min="4096" max="4096" width="7.140625" customWidth="1"/>
    <col min="4097" max="4099" width="19.28515625" customWidth="1"/>
    <col min="4100" max="4100" width="0" hidden="1" customWidth="1"/>
    <col min="4101" max="4101" width="19.140625" customWidth="1"/>
    <col min="4102" max="4102" width="0" hidden="1" customWidth="1"/>
    <col min="4103" max="4103" width="14" customWidth="1"/>
    <col min="4104" max="4104" width="12.7109375" customWidth="1"/>
    <col min="4351" max="4351" width="59.7109375" customWidth="1"/>
    <col min="4352" max="4352" width="7.140625" customWidth="1"/>
    <col min="4353" max="4355" width="19.28515625" customWidth="1"/>
    <col min="4356" max="4356" width="0" hidden="1" customWidth="1"/>
    <col min="4357" max="4357" width="19.140625" customWidth="1"/>
    <col min="4358" max="4358" width="0" hidden="1" customWidth="1"/>
    <col min="4359" max="4359" width="14" customWidth="1"/>
    <col min="4360" max="4360" width="12.7109375" customWidth="1"/>
    <col min="4607" max="4607" width="59.7109375" customWidth="1"/>
    <col min="4608" max="4608" width="7.140625" customWidth="1"/>
    <col min="4609" max="4611" width="19.28515625" customWidth="1"/>
    <col min="4612" max="4612" width="0" hidden="1" customWidth="1"/>
    <col min="4613" max="4613" width="19.140625" customWidth="1"/>
    <col min="4614" max="4614" width="0" hidden="1" customWidth="1"/>
    <col min="4615" max="4615" width="14" customWidth="1"/>
    <col min="4616" max="4616" width="12.7109375" customWidth="1"/>
    <col min="4863" max="4863" width="59.7109375" customWidth="1"/>
    <col min="4864" max="4864" width="7.140625" customWidth="1"/>
    <col min="4865" max="4867" width="19.28515625" customWidth="1"/>
    <col min="4868" max="4868" width="0" hidden="1" customWidth="1"/>
    <col min="4869" max="4869" width="19.140625" customWidth="1"/>
    <col min="4870" max="4870" width="0" hidden="1" customWidth="1"/>
    <col min="4871" max="4871" width="14" customWidth="1"/>
    <col min="4872" max="4872" width="12.7109375" customWidth="1"/>
    <col min="5119" max="5119" width="59.7109375" customWidth="1"/>
    <col min="5120" max="5120" width="7.140625" customWidth="1"/>
    <col min="5121" max="5123" width="19.28515625" customWidth="1"/>
    <col min="5124" max="5124" width="0" hidden="1" customWidth="1"/>
    <col min="5125" max="5125" width="19.140625" customWidth="1"/>
    <col min="5126" max="5126" width="0" hidden="1" customWidth="1"/>
    <col min="5127" max="5127" width="14" customWidth="1"/>
    <col min="5128" max="5128" width="12.7109375" customWidth="1"/>
    <col min="5375" max="5375" width="59.7109375" customWidth="1"/>
    <col min="5376" max="5376" width="7.140625" customWidth="1"/>
    <col min="5377" max="5379" width="19.28515625" customWidth="1"/>
    <col min="5380" max="5380" width="0" hidden="1" customWidth="1"/>
    <col min="5381" max="5381" width="19.140625" customWidth="1"/>
    <col min="5382" max="5382" width="0" hidden="1" customWidth="1"/>
    <col min="5383" max="5383" width="14" customWidth="1"/>
    <col min="5384" max="5384" width="12.7109375" customWidth="1"/>
    <col min="5631" max="5631" width="59.7109375" customWidth="1"/>
    <col min="5632" max="5632" width="7.140625" customWidth="1"/>
    <col min="5633" max="5635" width="19.28515625" customWidth="1"/>
    <col min="5636" max="5636" width="0" hidden="1" customWidth="1"/>
    <col min="5637" max="5637" width="19.140625" customWidth="1"/>
    <col min="5638" max="5638" width="0" hidden="1" customWidth="1"/>
    <col min="5639" max="5639" width="14" customWidth="1"/>
    <col min="5640" max="5640" width="12.7109375" customWidth="1"/>
    <col min="5887" max="5887" width="59.7109375" customWidth="1"/>
    <col min="5888" max="5888" width="7.140625" customWidth="1"/>
    <col min="5889" max="5891" width="19.28515625" customWidth="1"/>
    <col min="5892" max="5892" width="0" hidden="1" customWidth="1"/>
    <col min="5893" max="5893" width="19.140625" customWidth="1"/>
    <col min="5894" max="5894" width="0" hidden="1" customWidth="1"/>
    <col min="5895" max="5895" width="14" customWidth="1"/>
    <col min="5896" max="5896" width="12.7109375" customWidth="1"/>
    <col min="6143" max="6143" width="59.7109375" customWidth="1"/>
    <col min="6144" max="6144" width="7.140625" customWidth="1"/>
    <col min="6145" max="6147" width="19.28515625" customWidth="1"/>
    <col min="6148" max="6148" width="0" hidden="1" customWidth="1"/>
    <col min="6149" max="6149" width="19.140625" customWidth="1"/>
    <col min="6150" max="6150" width="0" hidden="1" customWidth="1"/>
    <col min="6151" max="6151" width="14" customWidth="1"/>
    <col min="6152" max="6152" width="12.7109375" customWidth="1"/>
    <col min="6399" max="6399" width="59.7109375" customWidth="1"/>
    <col min="6400" max="6400" width="7.140625" customWidth="1"/>
    <col min="6401" max="6403" width="19.28515625" customWidth="1"/>
    <col min="6404" max="6404" width="0" hidden="1" customWidth="1"/>
    <col min="6405" max="6405" width="19.140625" customWidth="1"/>
    <col min="6406" max="6406" width="0" hidden="1" customWidth="1"/>
    <col min="6407" max="6407" width="14" customWidth="1"/>
    <col min="6408" max="6408" width="12.7109375" customWidth="1"/>
    <col min="6655" max="6655" width="59.7109375" customWidth="1"/>
    <col min="6656" max="6656" width="7.140625" customWidth="1"/>
    <col min="6657" max="6659" width="19.28515625" customWidth="1"/>
    <col min="6660" max="6660" width="0" hidden="1" customWidth="1"/>
    <col min="6661" max="6661" width="19.140625" customWidth="1"/>
    <col min="6662" max="6662" width="0" hidden="1" customWidth="1"/>
    <col min="6663" max="6663" width="14" customWidth="1"/>
    <col min="6664" max="6664" width="12.7109375" customWidth="1"/>
    <col min="6911" max="6911" width="59.7109375" customWidth="1"/>
    <col min="6912" max="6912" width="7.140625" customWidth="1"/>
    <col min="6913" max="6915" width="19.28515625" customWidth="1"/>
    <col min="6916" max="6916" width="0" hidden="1" customWidth="1"/>
    <col min="6917" max="6917" width="19.140625" customWidth="1"/>
    <col min="6918" max="6918" width="0" hidden="1" customWidth="1"/>
    <col min="6919" max="6919" width="14" customWidth="1"/>
    <col min="6920" max="6920" width="12.7109375" customWidth="1"/>
    <col min="7167" max="7167" width="59.7109375" customWidth="1"/>
    <col min="7168" max="7168" width="7.140625" customWidth="1"/>
    <col min="7169" max="7171" width="19.28515625" customWidth="1"/>
    <col min="7172" max="7172" width="0" hidden="1" customWidth="1"/>
    <col min="7173" max="7173" width="19.140625" customWidth="1"/>
    <col min="7174" max="7174" width="0" hidden="1" customWidth="1"/>
    <col min="7175" max="7175" width="14" customWidth="1"/>
    <col min="7176" max="7176" width="12.7109375" customWidth="1"/>
    <col min="7423" max="7423" width="59.7109375" customWidth="1"/>
    <col min="7424" max="7424" width="7.140625" customWidth="1"/>
    <col min="7425" max="7427" width="19.28515625" customWidth="1"/>
    <col min="7428" max="7428" width="0" hidden="1" customWidth="1"/>
    <col min="7429" max="7429" width="19.140625" customWidth="1"/>
    <col min="7430" max="7430" width="0" hidden="1" customWidth="1"/>
    <col min="7431" max="7431" width="14" customWidth="1"/>
    <col min="7432" max="7432" width="12.7109375" customWidth="1"/>
    <col min="7679" max="7679" width="59.7109375" customWidth="1"/>
    <col min="7680" max="7680" width="7.140625" customWidth="1"/>
    <col min="7681" max="7683" width="19.28515625" customWidth="1"/>
    <col min="7684" max="7684" width="0" hidden="1" customWidth="1"/>
    <col min="7685" max="7685" width="19.140625" customWidth="1"/>
    <col min="7686" max="7686" width="0" hidden="1" customWidth="1"/>
    <col min="7687" max="7687" width="14" customWidth="1"/>
    <col min="7688" max="7688" width="12.7109375" customWidth="1"/>
    <col min="7935" max="7935" width="59.7109375" customWidth="1"/>
    <col min="7936" max="7936" width="7.140625" customWidth="1"/>
    <col min="7937" max="7939" width="19.28515625" customWidth="1"/>
    <col min="7940" max="7940" width="0" hidden="1" customWidth="1"/>
    <col min="7941" max="7941" width="19.140625" customWidth="1"/>
    <col min="7942" max="7942" width="0" hidden="1" customWidth="1"/>
    <col min="7943" max="7943" width="14" customWidth="1"/>
    <col min="7944" max="7944" width="12.7109375" customWidth="1"/>
    <col min="8191" max="8191" width="59.7109375" customWidth="1"/>
    <col min="8192" max="8192" width="7.140625" customWidth="1"/>
    <col min="8193" max="8195" width="19.28515625" customWidth="1"/>
    <col min="8196" max="8196" width="0" hidden="1" customWidth="1"/>
    <col min="8197" max="8197" width="19.140625" customWidth="1"/>
    <col min="8198" max="8198" width="0" hidden="1" customWidth="1"/>
    <col min="8199" max="8199" width="14" customWidth="1"/>
    <col min="8200" max="8200" width="12.7109375" customWidth="1"/>
    <col min="8447" max="8447" width="59.7109375" customWidth="1"/>
    <col min="8448" max="8448" width="7.140625" customWidth="1"/>
    <col min="8449" max="8451" width="19.28515625" customWidth="1"/>
    <col min="8452" max="8452" width="0" hidden="1" customWidth="1"/>
    <col min="8453" max="8453" width="19.140625" customWidth="1"/>
    <col min="8454" max="8454" width="0" hidden="1" customWidth="1"/>
    <col min="8455" max="8455" width="14" customWidth="1"/>
    <col min="8456" max="8456" width="12.7109375" customWidth="1"/>
    <col min="8703" max="8703" width="59.7109375" customWidth="1"/>
    <col min="8704" max="8704" width="7.140625" customWidth="1"/>
    <col min="8705" max="8707" width="19.28515625" customWidth="1"/>
    <col min="8708" max="8708" width="0" hidden="1" customWidth="1"/>
    <col min="8709" max="8709" width="19.140625" customWidth="1"/>
    <col min="8710" max="8710" width="0" hidden="1" customWidth="1"/>
    <col min="8711" max="8711" width="14" customWidth="1"/>
    <col min="8712" max="8712" width="12.7109375" customWidth="1"/>
    <col min="8959" max="8959" width="59.7109375" customWidth="1"/>
    <col min="8960" max="8960" width="7.140625" customWidth="1"/>
    <col min="8961" max="8963" width="19.28515625" customWidth="1"/>
    <col min="8964" max="8964" width="0" hidden="1" customWidth="1"/>
    <col min="8965" max="8965" width="19.140625" customWidth="1"/>
    <col min="8966" max="8966" width="0" hidden="1" customWidth="1"/>
    <col min="8967" max="8967" width="14" customWidth="1"/>
    <col min="8968" max="8968" width="12.7109375" customWidth="1"/>
    <col min="9215" max="9215" width="59.7109375" customWidth="1"/>
    <col min="9216" max="9216" width="7.140625" customWidth="1"/>
    <col min="9217" max="9219" width="19.28515625" customWidth="1"/>
    <col min="9220" max="9220" width="0" hidden="1" customWidth="1"/>
    <col min="9221" max="9221" width="19.140625" customWidth="1"/>
    <col min="9222" max="9222" width="0" hidden="1" customWidth="1"/>
    <col min="9223" max="9223" width="14" customWidth="1"/>
    <col min="9224" max="9224" width="12.7109375" customWidth="1"/>
    <col min="9471" max="9471" width="59.7109375" customWidth="1"/>
    <col min="9472" max="9472" width="7.140625" customWidth="1"/>
    <col min="9473" max="9475" width="19.28515625" customWidth="1"/>
    <col min="9476" max="9476" width="0" hidden="1" customWidth="1"/>
    <col min="9477" max="9477" width="19.140625" customWidth="1"/>
    <col min="9478" max="9478" width="0" hidden="1" customWidth="1"/>
    <col min="9479" max="9479" width="14" customWidth="1"/>
    <col min="9480" max="9480" width="12.7109375" customWidth="1"/>
    <col min="9727" max="9727" width="59.7109375" customWidth="1"/>
    <col min="9728" max="9728" width="7.140625" customWidth="1"/>
    <col min="9729" max="9731" width="19.28515625" customWidth="1"/>
    <col min="9732" max="9732" width="0" hidden="1" customWidth="1"/>
    <col min="9733" max="9733" width="19.140625" customWidth="1"/>
    <col min="9734" max="9734" width="0" hidden="1" customWidth="1"/>
    <col min="9735" max="9735" width="14" customWidth="1"/>
    <col min="9736" max="9736" width="12.7109375" customWidth="1"/>
    <col min="9983" max="9983" width="59.7109375" customWidth="1"/>
    <col min="9984" max="9984" width="7.140625" customWidth="1"/>
    <col min="9985" max="9987" width="19.28515625" customWidth="1"/>
    <col min="9988" max="9988" width="0" hidden="1" customWidth="1"/>
    <col min="9989" max="9989" width="19.140625" customWidth="1"/>
    <col min="9990" max="9990" width="0" hidden="1" customWidth="1"/>
    <col min="9991" max="9991" width="14" customWidth="1"/>
    <col min="9992" max="9992" width="12.7109375" customWidth="1"/>
    <col min="10239" max="10239" width="59.7109375" customWidth="1"/>
    <col min="10240" max="10240" width="7.140625" customWidth="1"/>
    <col min="10241" max="10243" width="19.28515625" customWidth="1"/>
    <col min="10244" max="10244" width="0" hidden="1" customWidth="1"/>
    <col min="10245" max="10245" width="19.140625" customWidth="1"/>
    <col min="10246" max="10246" width="0" hidden="1" customWidth="1"/>
    <col min="10247" max="10247" width="14" customWidth="1"/>
    <col min="10248" max="10248" width="12.7109375" customWidth="1"/>
    <col min="10495" max="10495" width="59.7109375" customWidth="1"/>
    <col min="10496" max="10496" width="7.140625" customWidth="1"/>
    <col min="10497" max="10499" width="19.28515625" customWidth="1"/>
    <col min="10500" max="10500" width="0" hidden="1" customWidth="1"/>
    <col min="10501" max="10501" width="19.140625" customWidth="1"/>
    <col min="10502" max="10502" width="0" hidden="1" customWidth="1"/>
    <col min="10503" max="10503" width="14" customWidth="1"/>
    <col min="10504" max="10504" width="12.7109375" customWidth="1"/>
    <col min="10751" max="10751" width="59.7109375" customWidth="1"/>
    <col min="10752" max="10752" width="7.140625" customWidth="1"/>
    <col min="10753" max="10755" width="19.28515625" customWidth="1"/>
    <col min="10756" max="10756" width="0" hidden="1" customWidth="1"/>
    <col min="10757" max="10757" width="19.140625" customWidth="1"/>
    <col min="10758" max="10758" width="0" hidden="1" customWidth="1"/>
    <col min="10759" max="10759" width="14" customWidth="1"/>
    <col min="10760" max="10760" width="12.7109375" customWidth="1"/>
    <col min="11007" max="11007" width="59.7109375" customWidth="1"/>
    <col min="11008" max="11008" width="7.140625" customWidth="1"/>
    <col min="11009" max="11011" width="19.28515625" customWidth="1"/>
    <col min="11012" max="11012" width="0" hidden="1" customWidth="1"/>
    <col min="11013" max="11013" width="19.140625" customWidth="1"/>
    <col min="11014" max="11014" width="0" hidden="1" customWidth="1"/>
    <col min="11015" max="11015" width="14" customWidth="1"/>
    <col min="11016" max="11016" width="12.7109375" customWidth="1"/>
    <col min="11263" max="11263" width="59.7109375" customWidth="1"/>
    <col min="11264" max="11264" width="7.140625" customWidth="1"/>
    <col min="11265" max="11267" width="19.28515625" customWidth="1"/>
    <col min="11268" max="11268" width="0" hidden="1" customWidth="1"/>
    <col min="11269" max="11269" width="19.140625" customWidth="1"/>
    <col min="11270" max="11270" width="0" hidden="1" customWidth="1"/>
    <col min="11271" max="11271" width="14" customWidth="1"/>
    <col min="11272" max="11272" width="12.7109375" customWidth="1"/>
    <col min="11519" max="11519" width="59.7109375" customWidth="1"/>
    <col min="11520" max="11520" width="7.140625" customWidth="1"/>
    <col min="11521" max="11523" width="19.28515625" customWidth="1"/>
    <col min="11524" max="11524" width="0" hidden="1" customWidth="1"/>
    <col min="11525" max="11525" width="19.140625" customWidth="1"/>
    <col min="11526" max="11526" width="0" hidden="1" customWidth="1"/>
    <col min="11527" max="11527" width="14" customWidth="1"/>
    <col min="11528" max="11528" width="12.7109375" customWidth="1"/>
    <col min="11775" max="11775" width="59.7109375" customWidth="1"/>
    <col min="11776" max="11776" width="7.140625" customWidth="1"/>
    <col min="11777" max="11779" width="19.28515625" customWidth="1"/>
    <col min="11780" max="11780" width="0" hidden="1" customWidth="1"/>
    <col min="11781" max="11781" width="19.140625" customWidth="1"/>
    <col min="11782" max="11782" width="0" hidden="1" customWidth="1"/>
    <col min="11783" max="11783" width="14" customWidth="1"/>
    <col min="11784" max="11784" width="12.7109375" customWidth="1"/>
    <col min="12031" max="12031" width="59.7109375" customWidth="1"/>
    <col min="12032" max="12032" width="7.140625" customWidth="1"/>
    <col min="12033" max="12035" width="19.28515625" customWidth="1"/>
    <col min="12036" max="12036" width="0" hidden="1" customWidth="1"/>
    <col min="12037" max="12037" width="19.140625" customWidth="1"/>
    <col min="12038" max="12038" width="0" hidden="1" customWidth="1"/>
    <col min="12039" max="12039" width="14" customWidth="1"/>
    <col min="12040" max="12040" width="12.7109375" customWidth="1"/>
    <col min="12287" max="12287" width="59.7109375" customWidth="1"/>
    <col min="12288" max="12288" width="7.140625" customWidth="1"/>
    <col min="12289" max="12291" width="19.28515625" customWidth="1"/>
    <col min="12292" max="12292" width="0" hidden="1" customWidth="1"/>
    <col min="12293" max="12293" width="19.140625" customWidth="1"/>
    <col min="12294" max="12294" width="0" hidden="1" customWidth="1"/>
    <col min="12295" max="12295" width="14" customWidth="1"/>
    <col min="12296" max="12296" width="12.7109375" customWidth="1"/>
    <col min="12543" max="12543" width="59.7109375" customWidth="1"/>
    <col min="12544" max="12544" width="7.140625" customWidth="1"/>
    <col min="12545" max="12547" width="19.28515625" customWidth="1"/>
    <col min="12548" max="12548" width="0" hidden="1" customWidth="1"/>
    <col min="12549" max="12549" width="19.140625" customWidth="1"/>
    <col min="12550" max="12550" width="0" hidden="1" customWidth="1"/>
    <col min="12551" max="12551" width="14" customWidth="1"/>
    <col min="12552" max="12552" width="12.7109375" customWidth="1"/>
    <col min="12799" max="12799" width="59.7109375" customWidth="1"/>
    <col min="12800" max="12800" width="7.140625" customWidth="1"/>
    <col min="12801" max="12803" width="19.28515625" customWidth="1"/>
    <col min="12804" max="12804" width="0" hidden="1" customWidth="1"/>
    <col min="12805" max="12805" width="19.140625" customWidth="1"/>
    <col min="12806" max="12806" width="0" hidden="1" customWidth="1"/>
    <col min="12807" max="12807" width="14" customWidth="1"/>
    <col min="12808" max="12808" width="12.7109375" customWidth="1"/>
    <col min="13055" max="13055" width="59.7109375" customWidth="1"/>
    <col min="13056" max="13056" width="7.140625" customWidth="1"/>
    <col min="13057" max="13059" width="19.28515625" customWidth="1"/>
    <col min="13060" max="13060" width="0" hidden="1" customWidth="1"/>
    <col min="13061" max="13061" width="19.140625" customWidth="1"/>
    <col min="13062" max="13062" width="0" hidden="1" customWidth="1"/>
    <col min="13063" max="13063" width="14" customWidth="1"/>
    <col min="13064" max="13064" width="12.7109375" customWidth="1"/>
    <col min="13311" max="13311" width="59.7109375" customWidth="1"/>
    <col min="13312" max="13312" width="7.140625" customWidth="1"/>
    <col min="13313" max="13315" width="19.28515625" customWidth="1"/>
    <col min="13316" max="13316" width="0" hidden="1" customWidth="1"/>
    <col min="13317" max="13317" width="19.140625" customWidth="1"/>
    <col min="13318" max="13318" width="0" hidden="1" customWidth="1"/>
    <col min="13319" max="13319" width="14" customWidth="1"/>
    <col min="13320" max="13320" width="12.7109375" customWidth="1"/>
    <col min="13567" max="13567" width="59.7109375" customWidth="1"/>
    <col min="13568" max="13568" width="7.140625" customWidth="1"/>
    <col min="13569" max="13571" width="19.28515625" customWidth="1"/>
    <col min="13572" max="13572" width="0" hidden="1" customWidth="1"/>
    <col min="13573" max="13573" width="19.140625" customWidth="1"/>
    <col min="13574" max="13574" width="0" hidden="1" customWidth="1"/>
    <col min="13575" max="13575" width="14" customWidth="1"/>
    <col min="13576" max="13576" width="12.7109375" customWidth="1"/>
    <col min="13823" max="13823" width="59.7109375" customWidth="1"/>
    <col min="13824" max="13824" width="7.140625" customWidth="1"/>
    <col min="13825" max="13827" width="19.28515625" customWidth="1"/>
    <col min="13828" max="13828" width="0" hidden="1" customWidth="1"/>
    <col min="13829" max="13829" width="19.140625" customWidth="1"/>
    <col min="13830" max="13830" width="0" hidden="1" customWidth="1"/>
    <col min="13831" max="13831" width="14" customWidth="1"/>
    <col min="13832" max="13832" width="12.7109375" customWidth="1"/>
    <col min="14079" max="14079" width="59.7109375" customWidth="1"/>
    <col min="14080" max="14080" width="7.140625" customWidth="1"/>
    <col min="14081" max="14083" width="19.28515625" customWidth="1"/>
    <col min="14084" max="14084" width="0" hidden="1" customWidth="1"/>
    <col min="14085" max="14085" width="19.140625" customWidth="1"/>
    <col min="14086" max="14086" width="0" hidden="1" customWidth="1"/>
    <col min="14087" max="14087" width="14" customWidth="1"/>
    <col min="14088" max="14088" width="12.7109375" customWidth="1"/>
    <col min="14335" max="14335" width="59.7109375" customWidth="1"/>
    <col min="14336" max="14336" width="7.140625" customWidth="1"/>
    <col min="14337" max="14339" width="19.28515625" customWidth="1"/>
    <col min="14340" max="14340" width="0" hidden="1" customWidth="1"/>
    <col min="14341" max="14341" width="19.140625" customWidth="1"/>
    <col min="14342" max="14342" width="0" hidden="1" customWidth="1"/>
    <col min="14343" max="14343" width="14" customWidth="1"/>
    <col min="14344" max="14344" width="12.7109375" customWidth="1"/>
    <col min="14591" max="14591" width="59.7109375" customWidth="1"/>
    <col min="14592" max="14592" width="7.140625" customWidth="1"/>
    <col min="14593" max="14595" width="19.28515625" customWidth="1"/>
    <col min="14596" max="14596" width="0" hidden="1" customWidth="1"/>
    <col min="14597" max="14597" width="19.140625" customWidth="1"/>
    <col min="14598" max="14598" width="0" hidden="1" customWidth="1"/>
    <col min="14599" max="14599" width="14" customWidth="1"/>
    <col min="14600" max="14600" width="12.7109375" customWidth="1"/>
    <col min="14847" max="14847" width="59.7109375" customWidth="1"/>
    <col min="14848" max="14848" width="7.140625" customWidth="1"/>
    <col min="14849" max="14851" width="19.28515625" customWidth="1"/>
    <col min="14852" max="14852" width="0" hidden="1" customWidth="1"/>
    <col min="14853" max="14853" width="19.140625" customWidth="1"/>
    <col min="14854" max="14854" width="0" hidden="1" customWidth="1"/>
    <col min="14855" max="14855" width="14" customWidth="1"/>
    <col min="14856" max="14856" width="12.7109375" customWidth="1"/>
    <col min="15103" max="15103" width="59.7109375" customWidth="1"/>
    <col min="15104" max="15104" width="7.140625" customWidth="1"/>
    <col min="15105" max="15107" width="19.28515625" customWidth="1"/>
    <col min="15108" max="15108" width="0" hidden="1" customWidth="1"/>
    <col min="15109" max="15109" width="19.140625" customWidth="1"/>
    <col min="15110" max="15110" width="0" hidden="1" customWidth="1"/>
    <col min="15111" max="15111" width="14" customWidth="1"/>
    <col min="15112" max="15112" width="12.7109375" customWidth="1"/>
    <col min="15359" max="15359" width="59.7109375" customWidth="1"/>
    <col min="15360" max="15360" width="7.140625" customWidth="1"/>
    <col min="15361" max="15363" width="19.28515625" customWidth="1"/>
    <col min="15364" max="15364" width="0" hidden="1" customWidth="1"/>
    <col min="15365" max="15365" width="19.140625" customWidth="1"/>
    <col min="15366" max="15366" width="0" hidden="1" customWidth="1"/>
    <col min="15367" max="15367" width="14" customWidth="1"/>
    <col min="15368" max="15368" width="12.7109375" customWidth="1"/>
    <col min="15615" max="15615" width="59.7109375" customWidth="1"/>
    <col min="15616" max="15616" width="7.140625" customWidth="1"/>
    <col min="15617" max="15619" width="19.28515625" customWidth="1"/>
    <col min="15620" max="15620" width="0" hidden="1" customWidth="1"/>
    <col min="15621" max="15621" width="19.140625" customWidth="1"/>
    <col min="15622" max="15622" width="0" hidden="1" customWidth="1"/>
    <col min="15623" max="15623" width="14" customWidth="1"/>
    <col min="15624" max="15624" width="12.7109375" customWidth="1"/>
    <col min="15871" max="15871" width="59.7109375" customWidth="1"/>
    <col min="15872" max="15872" width="7.140625" customWidth="1"/>
    <col min="15873" max="15875" width="19.28515625" customWidth="1"/>
    <col min="15876" max="15876" width="0" hidden="1" customWidth="1"/>
    <col min="15877" max="15877" width="19.140625" customWidth="1"/>
    <col min="15878" max="15878" width="0" hidden="1" customWidth="1"/>
    <col min="15879" max="15879" width="14" customWidth="1"/>
    <col min="15880" max="15880" width="12.7109375" customWidth="1"/>
    <col min="16127" max="16127" width="59.7109375" customWidth="1"/>
    <col min="16128" max="16128" width="7.140625" customWidth="1"/>
    <col min="16129" max="16131" width="19.28515625" customWidth="1"/>
    <col min="16132" max="16132" width="0" hidden="1" customWidth="1"/>
    <col min="16133" max="16133" width="19.140625" customWidth="1"/>
    <col min="16134" max="16134" width="0" hidden="1" customWidth="1"/>
    <col min="16135" max="16135" width="14" customWidth="1"/>
    <col min="16136" max="16136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</row>
    <row r="2" spans="1:10" s="26" customFormat="1" ht="49.5" customHeight="1" x14ac:dyDescent="0.25">
      <c r="A2" s="30" t="s">
        <v>111</v>
      </c>
      <c r="B2" s="30"/>
      <c r="C2" s="30"/>
      <c r="D2" s="30"/>
      <c r="E2" s="30"/>
      <c r="F2" s="30"/>
      <c r="G2" s="30"/>
      <c r="H2" s="30"/>
    </row>
    <row r="3" spans="1:10" ht="12.75" customHeight="1" x14ac:dyDescent="0.25">
      <c r="A3" s="12"/>
      <c r="B3" s="12"/>
      <c r="C3" s="12"/>
      <c r="D3" s="13"/>
      <c r="E3" s="13"/>
      <c r="F3" s="14"/>
      <c r="G3" s="14"/>
      <c r="H3" s="27" t="s">
        <v>0</v>
      </c>
      <c r="J3" t="s">
        <v>105</v>
      </c>
    </row>
    <row r="4" spans="1:10" s="4" customFormat="1" ht="22.5" customHeight="1" x14ac:dyDescent="0.25">
      <c r="A4" s="31" t="s">
        <v>1</v>
      </c>
      <c r="B4" s="31" t="s">
        <v>2</v>
      </c>
      <c r="C4" s="31" t="s">
        <v>107</v>
      </c>
      <c r="D4" s="32" t="s">
        <v>3</v>
      </c>
      <c r="E4" s="32"/>
      <c r="F4" s="32" t="s">
        <v>110</v>
      </c>
      <c r="G4" s="32"/>
      <c r="H4" s="32" t="s">
        <v>4</v>
      </c>
    </row>
    <row r="5" spans="1:10" s="4" customFormat="1" ht="15.75" customHeight="1" x14ac:dyDescent="0.25">
      <c r="A5" s="31"/>
      <c r="B5" s="31"/>
      <c r="C5" s="31"/>
      <c r="D5" s="32"/>
      <c r="E5" s="32"/>
      <c r="F5" s="32"/>
      <c r="G5" s="32"/>
      <c r="H5" s="32"/>
    </row>
    <row r="6" spans="1:10" s="4" customFormat="1" ht="57" customHeight="1" x14ac:dyDescent="0.25">
      <c r="A6" s="31"/>
      <c r="B6" s="31"/>
      <c r="C6" s="31"/>
      <c r="D6" s="32"/>
      <c r="E6" s="32"/>
      <c r="F6" s="32"/>
      <c r="G6" s="32"/>
      <c r="H6" s="32"/>
    </row>
    <row r="7" spans="1:10" ht="15.75" x14ac:dyDescent="0.25">
      <c r="A7" s="5" t="s">
        <v>5</v>
      </c>
      <c r="B7" s="6" t="s">
        <v>6</v>
      </c>
      <c r="C7" s="21">
        <f>C8+C9+C10+C11+C12+C14+C15+C13</f>
        <v>64708886.32</v>
      </c>
      <c r="D7" s="21">
        <f>SUM(D8:D15)</f>
        <v>0</v>
      </c>
      <c r="E7" s="21">
        <f>SUM(E8:E15)</f>
        <v>0</v>
      </c>
      <c r="F7" s="21">
        <f>F8+F9+F10+F11+F12+F13+F14+F15</f>
        <v>47143193.519999996</v>
      </c>
      <c r="G7" s="21" t="s">
        <v>7</v>
      </c>
      <c r="H7" s="22">
        <f t="shared" ref="H7:H15" si="0">F7/C7*100</f>
        <v>72.854280456730933</v>
      </c>
    </row>
    <row r="8" spans="1:10" ht="46.5" customHeight="1" x14ac:dyDescent="0.25">
      <c r="A8" s="7" t="s">
        <v>8</v>
      </c>
      <c r="B8" s="8" t="s">
        <v>9</v>
      </c>
      <c r="C8" s="23">
        <v>1445000</v>
      </c>
      <c r="D8" s="23"/>
      <c r="E8" s="23"/>
      <c r="F8" s="23">
        <v>1069657.52</v>
      </c>
      <c r="G8" s="23" t="s">
        <v>7</v>
      </c>
      <c r="H8" s="24">
        <f t="shared" si="0"/>
        <v>74.024741868512109</v>
      </c>
    </row>
    <row r="9" spans="1:10" ht="66.75" customHeight="1" x14ac:dyDescent="0.25">
      <c r="A9" s="7" t="s">
        <v>10</v>
      </c>
      <c r="B9" s="8" t="s">
        <v>11</v>
      </c>
      <c r="C9" s="23">
        <v>1262250</v>
      </c>
      <c r="D9" s="23"/>
      <c r="E9" s="23"/>
      <c r="F9" s="23">
        <v>887346.19</v>
      </c>
      <c r="G9" s="23" t="s">
        <v>7</v>
      </c>
      <c r="H9" s="24">
        <f t="shared" si="0"/>
        <v>70.298767280649628</v>
      </c>
    </row>
    <row r="10" spans="1:10" ht="60.75" customHeight="1" x14ac:dyDescent="0.25">
      <c r="A10" s="7" t="s">
        <v>12</v>
      </c>
      <c r="B10" s="8" t="s">
        <v>13</v>
      </c>
      <c r="C10" s="23">
        <v>24473973.370000001</v>
      </c>
      <c r="D10" s="23"/>
      <c r="E10" s="23"/>
      <c r="F10" s="23">
        <v>17584939.25</v>
      </c>
      <c r="G10" s="23" t="s">
        <v>7</v>
      </c>
      <c r="H10" s="24">
        <f t="shared" si="0"/>
        <v>71.85159101119018</v>
      </c>
    </row>
    <row r="11" spans="1:10" ht="21" customHeight="1" x14ac:dyDescent="0.25">
      <c r="A11" s="7" t="s">
        <v>14</v>
      </c>
      <c r="B11" s="8" t="s">
        <v>15</v>
      </c>
      <c r="C11" s="23">
        <v>9960</v>
      </c>
      <c r="D11" s="23"/>
      <c r="E11" s="23"/>
      <c r="F11" s="23">
        <v>5794</v>
      </c>
      <c r="G11" s="23" t="s">
        <v>7</v>
      </c>
      <c r="H11" s="24">
        <f t="shared" si="0"/>
        <v>58.172690763052202</v>
      </c>
    </row>
    <row r="12" spans="1:10" ht="58.5" customHeight="1" x14ac:dyDescent="0.25">
      <c r="A12" s="7" t="s">
        <v>16</v>
      </c>
      <c r="B12" s="8" t="s">
        <v>17</v>
      </c>
      <c r="C12" s="23">
        <v>6741965.9500000002</v>
      </c>
      <c r="D12" s="23"/>
      <c r="E12" s="23"/>
      <c r="F12" s="23">
        <v>4718599.57</v>
      </c>
      <c r="G12" s="23" t="s">
        <v>7</v>
      </c>
      <c r="H12" s="24">
        <f t="shared" si="0"/>
        <v>69.988481178846655</v>
      </c>
    </row>
    <row r="13" spans="1:10" ht="35.25" customHeight="1" x14ac:dyDescent="0.25">
      <c r="A13" s="7" t="s">
        <v>95</v>
      </c>
      <c r="B13" s="8" t="s">
        <v>94</v>
      </c>
      <c r="C13" s="23">
        <v>490452</v>
      </c>
      <c r="D13" s="23"/>
      <c r="E13" s="23"/>
      <c r="F13" s="23">
        <v>490452</v>
      </c>
      <c r="G13" s="23"/>
      <c r="H13" s="24">
        <f t="shared" si="0"/>
        <v>100</v>
      </c>
    </row>
    <row r="14" spans="1:10" ht="15.75" x14ac:dyDescent="0.25">
      <c r="A14" s="7" t="s">
        <v>18</v>
      </c>
      <c r="B14" s="8" t="s">
        <v>19</v>
      </c>
      <c r="C14" s="23">
        <v>83100</v>
      </c>
      <c r="D14" s="23"/>
      <c r="E14" s="23"/>
      <c r="F14" s="24">
        <v>0</v>
      </c>
      <c r="G14" s="23" t="s">
        <v>7</v>
      </c>
      <c r="H14" s="24">
        <f t="shared" si="0"/>
        <v>0</v>
      </c>
    </row>
    <row r="15" spans="1:10" ht="15.75" x14ac:dyDescent="0.25">
      <c r="A15" s="7" t="s">
        <v>20</v>
      </c>
      <c r="B15" s="8" t="s">
        <v>21</v>
      </c>
      <c r="C15" s="23">
        <v>30202185</v>
      </c>
      <c r="D15" s="23"/>
      <c r="E15" s="23"/>
      <c r="F15" s="23">
        <v>22386404.989999998</v>
      </c>
      <c r="G15" s="23" t="s">
        <v>7</v>
      </c>
      <c r="H15" s="24">
        <f t="shared" si="0"/>
        <v>74.121806054760597</v>
      </c>
    </row>
    <row r="16" spans="1:10" ht="15.75" x14ac:dyDescent="0.25">
      <c r="A16" s="5" t="s">
        <v>22</v>
      </c>
      <c r="B16" s="6" t="s">
        <v>23</v>
      </c>
      <c r="C16" s="21">
        <f t="shared" ref="C16:G16" si="1">C17</f>
        <v>1149925</v>
      </c>
      <c r="D16" s="21">
        <f t="shared" si="1"/>
        <v>0</v>
      </c>
      <c r="E16" s="21">
        <f t="shared" si="1"/>
        <v>0</v>
      </c>
      <c r="F16" s="21">
        <f t="shared" si="1"/>
        <v>862443.75</v>
      </c>
      <c r="G16" s="21" t="str">
        <f t="shared" si="1"/>
        <v>-</v>
      </c>
      <c r="H16" s="22">
        <f>F16/C16*100</f>
        <v>75</v>
      </c>
    </row>
    <row r="17" spans="1:8" ht="15.75" x14ac:dyDescent="0.25">
      <c r="A17" s="7" t="s">
        <v>24</v>
      </c>
      <c r="B17" s="8" t="s">
        <v>25</v>
      </c>
      <c r="C17" s="23">
        <v>1149925</v>
      </c>
      <c r="D17" s="23"/>
      <c r="E17" s="23"/>
      <c r="F17" s="23">
        <v>862443.75</v>
      </c>
      <c r="G17" s="23" t="s">
        <v>7</v>
      </c>
      <c r="H17" s="24">
        <f t="shared" ref="H17:H56" si="2">F17/C17*100</f>
        <v>75</v>
      </c>
    </row>
    <row r="18" spans="1:8" ht="47.25" x14ac:dyDescent="0.25">
      <c r="A18" s="5" t="s">
        <v>26</v>
      </c>
      <c r="B18" s="6" t="s">
        <v>27</v>
      </c>
      <c r="C18" s="21">
        <f t="shared" ref="C18:F18" si="3">C19+C20</f>
        <v>9820272</v>
      </c>
      <c r="D18" s="21">
        <f t="shared" si="3"/>
        <v>0</v>
      </c>
      <c r="E18" s="21">
        <f t="shared" si="3"/>
        <v>0</v>
      </c>
      <c r="F18" s="21">
        <f t="shared" si="3"/>
        <v>7163775.8499999996</v>
      </c>
      <c r="G18" s="21" t="s">
        <v>7</v>
      </c>
      <c r="H18" s="22">
        <f t="shared" si="2"/>
        <v>72.948853657006637</v>
      </c>
    </row>
    <row r="19" spans="1:8" ht="63" x14ac:dyDescent="0.25">
      <c r="A19" s="7" t="s">
        <v>28</v>
      </c>
      <c r="B19" s="8" t="s">
        <v>29</v>
      </c>
      <c r="C19" s="23">
        <v>3320272</v>
      </c>
      <c r="D19" s="23"/>
      <c r="E19" s="23"/>
      <c r="F19" s="23">
        <v>2264709.36</v>
      </c>
      <c r="G19" s="23" t="s">
        <v>7</v>
      </c>
      <c r="H19" s="24">
        <f t="shared" si="2"/>
        <v>68.2085491791034</v>
      </c>
    </row>
    <row r="20" spans="1:8" ht="15.75" x14ac:dyDescent="0.25">
      <c r="A20" s="7" t="s">
        <v>30</v>
      </c>
      <c r="B20" s="8" t="s">
        <v>31</v>
      </c>
      <c r="C20" s="23">
        <v>6500000</v>
      </c>
      <c r="D20" s="23"/>
      <c r="E20" s="23"/>
      <c r="F20" s="23">
        <v>4899066.49</v>
      </c>
      <c r="G20" s="23" t="s">
        <v>7</v>
      </c>
      <c r="H20" s="24">
        <f t="shared" si="2"/>
        <v>75.370253692307699</v>
      </c>
    </row>
    <row r="21" spans="1:8" ht="15.75" x14ac:dyDescent="0.25">
      <c r="A21" s="5" t="s">
        <v>32</v>
      </c>
      <c r="B21" s="6" t="s">
        <v>33</v>
      </c>
      <c r="C21" s="21">
        <f>C22+C23+C24+C25+C26</f>
        <v>41414684.479999997</v>
      </c>
      <c r="D21" s="21">
        <f>SUM(D22:D26)</f>
        <v>0</v>
      </c>
      <c r="E21" s="21">
        <f>SUM(E22:E26)</f>
        <v>0</v>
      </c>
      <c r="F21" s="21">
        <f>F22+F23+F24+F25+F26</f>
        <v>19335845.789999999</v>
      </c>
      <c r="G21" s="21" t="s">
        <v>7</v>
      </c>
      <c r="H21" s="22">
        <f t="shared" si="2"/>
        <v>46.688381265678061</v>
      </c>
    </row>
    <row r="22" spans="1:8" ht="15.75" x14ac:dyDescent="0.25">
      <c r="A22" s="7" t="s">
        <v>34</v>
      </c>
      <c r="B22" s="8" t="s">
        <v>35</v>
      </c>
      <c r="C22" s="23">
        <v>78555.3</v>
      </c>
      <c r="D22" s="23"/>
      <c r="E22" s="23"/>
      <c r="F22" s="23">
        <v>0</v>
      </c>
      <c r="G22" s="23" t="s">
        <v>7</v>
      </c>
      <c r="H22" s="24">
        <f t="shared" si="2"/>
        <v>0</v>
      </c>
    </row>
    <row r="23" spans="1:8" ht="15.75" x14ac:dyDescent="0.25">
      <c r="A23" s="7" t="s">
        <v>36</v>
      </c>
      <c r="B23" s="8" t="s">
        <v>37</v>
      </c>
      <c r="C23" s="23">
        <v>154000</v>
      </c>
      <c r="D23" s="23"/>
      <c r="E23" s="23"/>
      <c r="F23" s="23">
        <v>153120</v>
      </c>
      <c r="G23" s="23" t="s">
        <v>7</v>
      </c>
      <c r="H23" s="24">
        <f t="shared" si="2"/>
        <v>99.428571428571431</v>
      </c>
    </row>
    <row r="24" spans="1:8" ht="15.75" x14ac:dyDescent="0.25">
      <c r="A24" s="7" t="s">
        <v>38</v>
      </c>
      <c r="B24" s="8" t="s">
        <v>39</v>
      </c>
      <c r="C24" s="23">
        <v>4200000</v>
      </c>
      <c r="D24" s="23"/>
      <c r="E24" s="23"/>
      <c r="F24" s="23">
        <v>2800000</v>
      </c>
      <c r="G24" s="23" t="s">
        <v>7</v>
      </c>
      <c r="H24" s="24">
        <f t="shared" si="2"/>
        <v>66.666666666666657</v>
      </c>
    </row>
    <row r="25" spans="1:8" ht="15.75" x14ac:dyDescent="0.25">
      <c r="A25" s="7" t="s">
        <v>40</v>
      </c>
      <c r="B25" s="8" t="s">
        <v>41</v>
      </c>
      <c r="C25" s="23">
        <v>36727585.18</v>
      </c>
      <c r="D25" s="23"/>
      <c r="E25" s="23"/>
      <c r="F25" s="23">
        <v>16225582.27</v>
      </c>
      <c r="G25" s="23" t="s">
        <v>7</v>
      </c>
      <c r="H25" s="24">
        <f t="shared" si="2"/>
        <v>44.178189746152</v>
      </c>
    </row>
    <row r="26" spans="1:8" ht="31.5" x14ac:dyDescent="0.25">
      <c r="A26" s="7" t="s">
        <v>42</v>
      </c>
      <c r="B26" s="8" t="s">
        <v>43</v>
      </c>
      <c r="C26" s="23">
        <v>254544</v>
      </c>
      <c r="D26" s="23"/>
      <c r="E26" s="23"/>
      <c r="F26" s="23">
        <v>157143.51999999999</v>
      </c>
      <c r="G26" s="23" t="s">
        <v>7</v>
      </c>
      <c r="H26" s="24">
        <f t="shared" si="2"/>
        <v>61.735307058897469</v>
      </c>
    </row>
    <row r="27" spans="1:8" ht="29.25" customHeight="1" x14ac:dyDescent="0.25">
      <c r="A27" s="5" t="s">
        <v>44</v>
      </c>
      <c r="B27" s="6" t="s">
        <v>45</v>
      </c>
      <c r="C27" s="21">
        <f>C28+C29+C30+C31</f>
        <v>117490984.42</v>
      </c>
      <c r="D27" s="21">
        <f>D28+D29+D30</f>
        <v>0</v>
      </c>
      <c r="E27" s="21">
        <f>E28+E29+E30</f>
        <v>0</v>
      </c>
      <c r="F27" s="21">
        <f>F28+F29+F30+F31</f>
        <v>12648790.020000001</v>
      </c>
      <c r="G27" s="21" t="s">
        <v>7</v>
      </c>
      <c r="H27" s="22">
        <f t="shared" si="2"/>
        <v>10.76575371501173</v>
      </c>
    </row>
    <row r="28" spans="1:8" ht="15.75" x14ac:dyDescent="0.25">
      <c r="A28" s="7" t="s">
        <v>46</v>
      </c>
      <c r="B28" s="8" t="s">
        <v>47</v>
      </c>
      <c r="C28" s="23">
        <v>41000</v>
      </c>
      <c r="D28" s="23"/>
      <c r="E28" s="23"/>
      <c r="F28" s="23">
        <v>38382.449999999997</v>
      </c>
      <c r="G28" s="23" t="s">
        <v>7</v>
      </c>
      <c r="H28" s="24">
        <f t="shared" si="2"/>
        <v>93.615731707317067</v>
      </c>
    </row>
    <row r="29" spans="1:8" ht="15.75" x14ac:dyDescent="0.25">
      <c r="A29" s="7" t="s">
        <v>48</v>
      </c>
      <c r="B29" s="8" t="s">
        <v>49</v>
      </c>
      <c r="C29" s="23">
        <v>102915500.73</v>
      </c>
      <c r="D29" s="23"/>
      <c r="E29" s="23"/>
      <c r="F29" s="23">
        <v>3657667.6</v>
      </c>
      <c r="G29" s="23" t="s">
        <v>7</v>
      </c>
      <c r="H29" s="24">
        <f t="shared" si="2"/>
        <v>3.5540492676569029</v>
      </c>
    </row>
    <row r="30" spans="1:8" ht="15.75" customHeight="1" x14ac:dyDescent="0.25">
      <c r="A30" s="7" t="s">
        <v>50</v>
      </c>
      <c r="B30" s="8" t="s">
        <v>51</v>
      </c>
      <c r="C30" s="23">
        <v>10998483.689999999</v>
      </c>
      <c r="D30" s="23"/>
      <c r="E30" s="23"/>
      <c r="F30" s="23">
        <v>8952739.9700000007</v>
      </c>
      <c r="G30" s="23" t="s">
        <v>7</v>
      </c>
      <c r="H30" s="24">
        <f t="shared" si="2"/>
        <v>81.399765843540578</v>
      </c>
    </row>
    <row r="31" spans="1:8" ht="29.25" customHeight="1" x14ac:dyDescent="0.25">
      <c r="A31" s="7" t="s">
        <v>109</v>
      </c>
      <c r="B31" s="8" t="s">
        <v>108</v>
      </c>
      <c r="C31" s="23">
        <v>3536000</v>
      </c>
      <c r="D31" s="23"/>
      <c r="E31" s="23"/>
      <c r="F31" s="23"/>
      <c r="G31" s="23"/>
      <c r="H31" s="24"/>
    </row>
    <row r="32" spans="1:8" ht="15.75" customHeight="1" x14ac:dyDescent="0.25">
      <c r="A32" s="5" t="s">
        <v>103</v>
      </c>
      <c r="B32" s="6" t="s">
        <v>104</v>
      </c>
      <c r="C32" s="21"/>
      <c r="D32" s="21"/>
      <c r="E32" s="21"/>
      <c r="F32" s="21"/>
      <c r="G32" s="21"/>
      <c r="H32" s="22"/>
    </row>
    <row r="33" spans="1:8" ht="15.75" x14ac:dyDescent="0.25">
      <c r="A33" s="5" t="s">
        <v>52</v>
      </c>
      <c r="B33" s="6" t="s">
        <v>53</v>
      </c>
      <c r="C33" s="21">
        <f>SUM(C34:C38)</f>
        <v>263853023.24000001</v>
      </c>
      <c r="D33" s="21">
        <f>SUM(D34:D38)</f>
        <v>0</v>
      </c>
      <c r="E33" s="21">
        <f>SUM(E34:E38)</f>
        <v>0</v>
      </c>
      <c r="F33" s="21">
        <f>SUM(F34:F38)</f>
        <v>186491712.31</v>
      </c>
      <c r="G33" s="21" t="s">
        <v>7</v>
      </c>
      <c r="H33" s="22">
        <f t="shared" si="2"/>
        <v>70.680149887980491</v>
      </c>
    </row>
    <row r="34" spans="1:8" ht="15.75" x14ac:dyDescent="0.25">
      <c r="A34" s="7" t="s">
        <v>54</v>
      </c>
      <c r="B34" s="8" t="s">
        <v>55</v>
      </c>
      <c r="C34" s="23">
        <v>71707609</v>
      </c>
      <c r="D34" s="23"/>
      <c r="E34" s="23"/>
      <c r="F34" s="23">
        <v>48420441.159999996</v>
      </c>
      <c r="G34" s="23" t="s">
        <v>7</v>
      </c>
      <c r="H34" s="24">
        <f t="shared" si="2"/>
        <v>67.52483011949262</v>
      </c>
    </row>
    <row r="35" spans="1:8" ht="15.75" x14ac:dyDescent="0.25">
      <c r="A35" s="7" t="s">
        <v>56</v>
      </c>
      <c r="B35" s="8" t="s">
        <v>57</v>
      </c>
      <c r="C35" s="23">
        <v>147100675.52000001</v>
      </c>
      <c r="D35" s="23"/>
      <c r="E35" s="23"/>
      <c r="F35" s="23">
        <v>104775374.09999999</v>
      </c>
      <c r="G35" s="23" t="s">
        <v>7</v>
      </c>
      <c r="H35" s="24">
        <f t="shared" si="2"/>
        <v>71.226983648864746</v>
      </c>
    </row>
    <row r="36" spans="1:8" ht="15.75" x14ac:dyDescent="0.25">
      <c r="A36" s="7" t="s">
        <v>92</v>
      </c>
      <c r="B36" s="8" t="s">
        <v>93</v>
      </c>
      <c r="C36" s="23">
        <v>27081101.219999999</v>
      </c>
      <c r="D36" s="23"/>
      <c r="E36" s="23"/>
      <c r="F36" s="23">
        <v>20227820.41</v>
      </c>
      <c r="G36" s="23"/>
      <c r="H36" s="24">
        <f t="shared" si="2"/>
        <v>74.693492874142436</v>
      </c>
    </row>
    <row r="37" spans="1:8" ht="15.75" x14ac:dyDescent="0.25">
      <c r="A37" s="7" t="s">
        <v>58</v>
      </c>
      <c r="B37" s="8" t="s">
        <v>59</v>
      </c>
      <c r="C37" s="23">
        <v>54655.5</v>
      </c>
      <c r="D37" s="23"/>
      <c r="E37" s="23"/>
      <c r="F37" s="23">
        <v>54655.5</v>
      </c>
      <c r="G37" s="23" t="s">
        <v>7</v>
      </c>
      <c r="H37" s="24">
        <f t="shared" si="2"/>
        <v>100</v>
      </c>
    </row>
    <row r="38" spans="1:8" ht="15.75" x14ac:dyDescent="0.25">
      <c r="A38" s="7" t="s">
        <v>60</v>
      </c>
      <c r="B38" s="8" t="s">
        <v>61</v>
      </c>
      <c r="C38" s="23">
        <v>17908982</v>
      </c>
      <c r="D38" s="23"/>
      <c r="E38" s="23"/>
      <c r="F38" s="23">
        <v>13013421.140000001</v>
      </c>
      <c r="G38" s="23" t="s">
        <v>7</v>
      </c>
      <c r="H38" s="24">
        <f t="shared" si="2"/>
        <v>72.664214749894768</v>
      </c>
    </row>
    <row r="39" spans="1:8" ht="15.75" x14ac:dyDescent="0.25">
      <c r="A39" s="5" t="s">
        <v>62</v>
      </c>
      <c r="B39" s="6" t="s">
        <v>63</v>
      </c>
      <c r="C39" s="21">
        <f>C40+C41</f>
        <v>42100875</v>
      </c>
      <c r="D39" s="21">
        <f>D40+D41</f>
        <v>0</v>
      </c>
      <c r="E39" s="21">
        <f>E40+E41</f>
        <v>0</v>
      </c>
      <c r="F39" s="21">
        <f>F40+F41</f>
        <v>31002823.350000001</v>
      </c>
      <c r="G39" s="21" t="s">
        <v>7</v>
      </c>
      <c r="H39" s="22">
        <f t="shared" si="2"/>
        <v>73.639380060390664</v>
      </c>
    </row>
    <row r="40" spans="1:8" ht="15" customHeight="1" x14ac:dyDescent="0.25">
      <c r="A40" s="7" t="s">
        <v>64</v>
      </c>
      <c r="B40" s="8" t="s">
        <v>65</v>
      </c>
      <c r="C40" s="23">
        <v>42100875</v>
      </c>
      <c r="D40" s="23"/>
      <c r="E40" s="23"/>
      <c r="F40" s="23">
        <v>31002823.350000001</v>
      </c>
      <c r="G40" s="23" t="s">
        <v>7</v>
      </c>
      <c r="H40" s="24">
        <f t="shared" si="2"/>
        <v>73.639380060390664</v>
      </c>
    </row>
    <row r="41" spans="1:8" ht="0.75" hidden="1" customHeight="1" x14ac:dyDescent="0.25">
      <c r="A41" s="7" t="s">
        <v>66</v>
      </c>
      <c r="B41" s="8" t="s">
        <v>67</v>
      </c>
      <c r="C41" s="23"/>
      <c r="D41" s="23"/>
      <c r="E41" s="23"/>
      <c r="F41" s="23"/>
      <c r="G41" s="23" t="s">
        <v>7</v>
      </c>
      <c r="H41" s="24" t="e">
        <f t="shared" si="2"/>
        <v>#DIV/0!</v>
      </c>
    </row>
    <row r="42" spans="1:8" ht="15.75" x14ac:dyDescent="0.25">
      <c r="A42" s="5" t="s">
        <v>68</v>
      </c>
      <c r="B42" s="6" t="s">
        <v>69</v>
      </c>
      <c r="C42" s="21">
        <f>C43+C44+C45+C46</f>
        <v>29765763.68</v>
      </c>
      <c r="D42" s="21">
        <f>SUM(D43:D46)</f>
        <v>0</v>
      </c>
      <c r="E42" s="21">
        <f>SUM(E43:E46)</f>
        <v>0</v>
      </c>
      <c r="F42" s="21">
        <f>F43+F44+F45+F46</f>
        <v>13310180.68</v>
      </c>
      <c r="G42" s="21" t="s">
        <v>7</v>
      </c>
      <c r="H42" s="22">
        <f t="shared" si="2"/>
        <v>44.716409170927072</v>
      </c>
    </row>
    <row r="43" spans="1:8" ht="15.75" x14ac:dyDescent="0.25">
      <c r="A43" s="7" t="s">
        <v>70</v>
      </c>
      <c r="B43" s="8" t="s">
        <v>71</v>
      </c>
      <c r="C43" s="23">
        <v>5737000</v>
      </c>
      <c r="D43" s="23"/>
      <c r="E43" s="23"/>
      <c r="F43" s="23">
        <v>4191486.76</v>
      </c>
      <c r="G43" s="23" t="s">
        <v>7</v>
      </c>
      <c r="H43" s="24">
        <f t="shared" si="2"/>
        <v>73.060602405438374</v>
      </c>
    </row>
    <row r="44" spans="1:8" ht="15.75" x14ac:dyDescent="0.25">
      <c r="A44" s="7" t="s">
        <v>72</v>
      </c>
      <c r="B44" s="8" t="s">
        <v>73</v>
      </c>
      <c r="C44" s="23">
        <v>131400</v>
      </c>
      <c r="D44" s="23"/>
      <c r="E44" s="23"/>
      <c r="F44" s="23">
        <v>60320</v>
      </c>
      <c r="G44" s="23" t="s">
        <v>7</v>
      </c>
      <c r="H44" s="24">
        <f t="shared" si="2"/>
        <v>45.905631659056318</v>
      </c>
    </row>
    <row r="45" spans="1:8" ht="18.75" customHeight="1" x14ac:dyDescent="0.25">
      <c r="A45" s="7" t="s">
        <v>74</v>
      </c>
      <c r="B45" s="8" t="s">
        <v>75</v>
      </c>
      <c r="C45" s="23">
        <v>22013044.68</v>
      </c>
      <c r="D45" s="23"/>
      <c r="E45" s="23"/>
      <c r="F45" s="23">
        <v>7861981.29</v>
      </c>
      <c r="G45" s="23" t="s">
        <v>7</v>
      </c>
      <c r="H45" s="24">
        <f t="shared" si="2"/>
        <v>35.715101678519829</v>
      </c>
    </row>
    <row r="46" spans="1:8" ht="30" customHeight="1" x14ac:dyDescent="0.25">
      <c r="A46" s="7" t="s">
        <v>76</v>
      </c>
      <c r="B46" s="8" t="s">
        <v>77</v>
      </c>
      <c r="C46" s="23">
        <v>1884319</v>
      </c>
      <c r="D46" s="23"/>
      <c r="E46" s="23"/>
      <c r="F46" s="23">
        <v>1196392.6299999999</v>
      </c>
      <c r="G46" s="23" t="s">
        <v>7</v>
      </c>
      <c r="H46" s="24">
        <f t="shared" si="2"/>
        <v>63.492043013948276</v>
      </c>
    </row>
    <row r="47" spans="1:8" ht="15.75" x14ac:dyDescent="0.25">
      <c r="A47" s="5" t="s">
        <v>78</v>
      </c>
      <c r="B47" s="6" t="s">
        <v>79</v>
      </c>
      <c r="C47" s="21">
        <f>C48+C49</f>
        <v>15621124.4</v>
      </c>
      <c r="D47" s="21">
        <f>SUM(D49:D49)</f>
        <v>0</v>
      </c>
      <c r="E47" s="21">
        <f>SUM(E49:E49)</f>
        <v>0</v>
      </c>
      <c r="F47" s="21">
        <f>F48</f>
        <v>10474648.619999999</v>
      </c>
      <c r="G47" s="21" t="s">
        <v>7</v>
      </c>
      <c r="H47" s="22">
        <f t="shared" si="2"/>
        <v>67.054383229929329</v>
      </c>
    </row>
    <row r="48" spans="1:8" ht="13.5" customHeight="1" x14ac:dyDescent="0.25">
      <c r="A48" s="7" t="s">
        <v>97</v>
      </c>
      <c r="B48" s="6" t="s">
        <v>96</v>
      </c>
      <c r="C48" s="23">
        <v>15621124.4</v>
      </c>
      <c r="D48" s="23"/>
      <c r="E48" s="23"/>
      <c r="F48" s="23">
        <v>10474648.619999999</v>
      </c>
      <c r="G48" s="21"/>
      <c r="H48" s="24">
        <f t="shared" ref="H48:H51" si="4">F48/C48*100</f>
        <v>67.054383229929329</v>
      </c>
    </row>
    <row r="49" spans="1:8" ht="25.5" hidden="1" customHeight="1" x14ac:dyDescent="0.25">
      <c r="A49" s="7" t="s">
        <v>80</v>
      </c>
      <c r="B49" s="8" t="s">
        <v>81</v>
      </c>
      <c r="C49" s="23"/>
      <c r="D49" s="23"/>
      <c r="E49" s="23"/>
      <c r="F49" s="23"/>
      <c r="G49" s="23" t="s">
        <v>7</v>
      </c>
      <c r="H49" s="24"/>
    </row>
    <row r="50" spans="1:8" ht="33.75" customHeight="1" x14ac:dyDescent="0.25">
      <c r="A50" s="5" t="s">
        <v>98</v>
      </c>
      <c r="B50" s="6" t="s">
        <v>99</v>
      </c>
      <c r="C50" s="21">
        <f>SUM(C51:C51)</f>
        <v>602643.85</v>
      </c>
      <c r="D50" s="23"/>
      <c r="E50" s="23"/>
      <c r="F50" s="21">
        <f>SUM(F51:F51)</f>
        <v>379032.34</v>
      </c>
      <c r="G50" s="23"/>
      <c r="H50" s="24">
        <f t="shared" si="4"/>
        <v>62.894915462922263</v>
      </c>
    </row>
    <row r="51" spans="1:8" ht="17.25" customHeight="1" x14ac:dyDescent="0.25">
      <c r="A51" s="7" t="s">
        <v>100</v>
      </c>
      <c r="B51" s="8" t="s">
        <v>101</v>
      </c>
      <c r="C51" s="23">
        <v>602643.85</v>
      </c>
      <c r="D51" s="23"/>
      <c r="E51" s="23"/>
      <c r="F51" s="23">
        <v>379032.34</v>
      </c>
      <c r="G51" s="23"/>
      <c r="H51" s="24">
        <f t="shared" si="4"/>
        <v>62.894915462922263</v>
      </c>
    </row>
    <row r="52" spans="1:8" ht="62.25" customHeight="1" x14ac:dyDescent="0.25">
      <c r="A52" s="5" t="s">
        <v>82</v>
      </c>
      <c r="B52" s="6" t="s">
        <v>83</v>
      </c>
      <c r="C52" s="21">
        <f>C53+C55+C54</f>
        <v>7032000</v>
      </c>
      <c r="D52" s="21">
        <f t="shared" ref="D52:E52" si="5">D53+D55</f>
        <v>0</v>
      </c>
      <c r="E52" s="21">
        <f t="shared" si="5"/>
        <v>0</v>
      </c>
      <c r="F52" s="21">
        <f>F53+F55+F54</f>
        <v>6452802</v>
      </c>
      <c r="G52" s="21" t="s">
        <v>7</v>
      </c>
      <c r="H52" s="24">
        <f t="shared" si="2"/>
        <v>91.763395904436862</v>
      </c>
    </row>
    <row r="53" spans="1:8" ht="28.5" customHeight="1" x14ac:dyDescent="0.25">
      <c r="A53" s="7" t="s">
        <v>84</v>
      </c>
      <c r="B53" s="8" t="s">
        <v>85</v>
      </c>
      <c r="C53" s="23">
        <v>1372000</v>
      </c>
      <c r="D53" s="23"/>
      <c r="E53" s="23"/>
      <c r="F53" s="23">
        <v>1028997</v>
      </c>
      <c r="G53" s="23" t="s">
        <v>7</v>
      </c>
      <c r="H53" s="24">
        <f t="shared" si="2"/>
        <v>74.999781341107877</v>
      </c>
    </row>
    <row r="54" spans="1:8" ht="21" customHeight="1" x14ac:dyDescent="0.25">
      <c r="A54" s="7" t="s">
        <v>86</v>
      </c>
      <c r="B54" s="8" t="s">
        <v>87</v>
      </c>
      <c r="C54" s="23">
        <v>5660000</v>
      </c>
      <c r="D54" s="23"/>
      <c r="E54" s="23"/>
      <c r="F54" s="23">
        <v>5423805</v>
      </c>
      <c r="G54" s="23" t="s">
        <v>7</v>
      </c>
      <c r="H54" s="24">
        <f t="shared" si="2"/>
        <v>95.826943462897532</v>
      </c>
    </row>
    <row r="55" spans="1:8" ht="34.5" customHeight="1" x14ac:dyDescent="0.25">
      <c r="A55" s="7" t="s">
        <v>88</v>
      </c>
      <c r="B55" s="8" t="s">
        <v>89</v>
      </c>
      <c r="C55" s="23"/>
      <c r="D55" s="23"/>
      <c r="E55" s="23"/>
      <c r="F55" s="23"/>
      <c r="G55" s="23" t="s">
        <v>7</v>
      </c>
      <c r="H55" s="24"/>
    </row>
    <row r="56" spans="1:8" ht="21" customHeight="1" x14ac:dyDescent="0.25">
      <c r="A56" s="28" t="s">
        <v>90</v>
      </c>
      <c r="B56" s="29"/>
      <c r="C56" s="21">
        <f>C7+C16+C18+C21+C27+C33+C39+C42+C47+C50+C52+C32</f>
        <v>593560182.38999999</v>
      </c>
      <c r="D56" s="21">
        <f>D7+D16+D18+D21+D27+D33+D39+D42+D47+D52</f>
        <v>0</v>
      </c>
      <c r="E56" s="21">
        <f>E7+E16+E18+E21+E27+E33+E39+E42+E47+E52</f>
        <v>0</v>
      </c>
      <c r="F56" s="21">
        <f>F7+F16+F18+F21+F27+F33+F39+F42+F47+F50+F52+F32</f>
        <v>335265248.23000002</v>
      </c>
      <c r="G56" s="25"/>
      <c r="H56" s="22">
        <f t="shared" si="2"/>
        <v>56.483783477530046</v>
      </c>
    </row>
    <row r="57" spans="1:8" ht="15.75" x14ac:dyDescent="0.25">
      <c r="A57" s="15"/>
      <c r="B57" s="14"/>
      <c r="C57" s="14"/>
      <c r="D57" s="16"/>
      <c r="E57" s="16"/>
      <c r="F57" s="16"/>
      <c r="G57" s="16" t="s">
        <v>91</v>
      </c>
      <c r="H57" s="17"/>
    </row>
    <row r="58" spans="1:8" ht="15.75" hidden="1" x14ac:dyDescent="0.25">
      <c r="A58" s="18"/>
      <c r="B58" s="18"/>
      <c r="C58" s="18"/>
      <c r="D58" s="18"/>
      <c r="E58" s="18"/>
      <c r="F58" s="18"/>
      <c r="G58" s="18"/>
      <c r="H58" s="17"/>
    </row>
    <row r="59" spans="1:8" s="10" customFormat="1" ht="47.25" customHeight="1" x14ac:dyDescent="0.25">
      <c r="A59" s="9" t="s">
        <v>106</v>
      </c>
      <c r="F59" s="10" t="s">
        <v>102</v>
      </c>
      <c r="H59" s="11"/>
    </row>
    <row r="60" spans="1:8" ht="15.75" x14ac:dyDescent="0.25">
      <c r="A60" s="19"/>
      <c r="B60" s="18"/>
      <c r="C60" s="18"/>
      <c r="D60" s="18"/>
      <c r="E60" s="18"/>
      <c r="F60" s="18"/>
      <c r="G60" s="18"/>
      <c r="H60" s="17"/>
    </row>
    <row r="61" spans="1:8" ht="15.75" x14ac:dyDescent="0.25">
      <c r="A61" s="19"/>
      <c r="B61" s="18"/>
      <c r="C61" s="18"/>
      <c r="D61" s="18"/>
      <c r="E61" s="18"/>
      <c r="F61" s="18"/>
      <c r="G61" s="18"/>
      <c r="H61" s="17"/>
    </row>
    <row r="62" spans="1:8" ht="15.75" x14ac:dyDescent="0.25">
      <c r="A62" s="19"/>
      <c r="B62" s="18"/>
      <c r="C62" s="20"/>
      <c r="D62" s="20"/>
      <c r="E62" s="20"/>
      <c r="F62" s="20"/>
      <c r="G62" s="18"/>
      <c r="H62" s="17"/>
    </row>
    <row r="63" spans="1:8" ht="15.75" x14ac:dyDescent="0.25">
      <c r="A63" s="18"/>
      <c r="B63" s="18"/>
      <c r="C63" s="18"/>
      <c r="D63" s="18"/>
      <c r="E63" s="18"/>
      <c r="F63" s="18"/>
      <c r="G63" s="18"/>
      <c r="H63" s="17"/>
    </row>
  </sheetData>
  <mergeCells count="8">
    <mergeCell ref="A56:B56"/>
    <mergeCell ref="A2:H2"/>
    <mergeCell ref="A4:A6"/>
    <mergeCell ref="B4:B6"/>
    <mergeCell ref="C4:C6"/>
    <mergeCell ref="D4:E6"/>
    <mergeCell ref="F4:G6"/>
    <mergeCell ref="H4:H6"/>
  </mergeCells>
  <pageMargins left="0.9055118110236221" right="0.11811023622047245" top="0" bottom="0" header="0" footer="0"/>
  <pageSetup paperSize="9" scale="65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2019-11-11T11:23:34Z</dcterms:modified>
</cp:coreProperties>
</file>