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Лист1!$A$1:$I$74</definedName>
  </definedNames>
  <calcPr calcId="145621"/>
</workbook>
</file>

<file path=xl/calcChain.xml><?xml version="1.0" encoding="utf-8"?>
<calcChain xmlns="http://schemas.openxmlformats.org/spreadsheetml/2006/main">
  <c r="F47" i="1" l="1"/>
  <c r="F27" i="1"/>
  <c r="E50" i="1" l="1"/>
  <c r="E51" i="1"/>
  <c r="E52" i="1"/>
  <c r="E53" i="1"/>
  <c r="F54" i="1"/>
  <c r="G54" i="1"/>
  <c r="H54" i="1"/>
  <c r="E55" i="1"/>
  <c r="E56" i="1"/>
  <c r="E57" i="1"/>
  <c r="E58" i="1"/>
  <c r="F59" i="1"/>
  <c r="G59" i="1"/>
  <c r="H59" i="1"/>
  <c r="E60" i="1"/>
  <c r="E61" i="1"/>
  <c r="E62" i="1"/>
  <c r="E63" i="1"/>
  <c r="F64" i="1"/>
  <c r="G64" i="1"/>
  <c r="E64" i="1" s="1"/>
  <c r="H64" i="1"/>
  <c r="E59" i="1" l="1"/>
  <c r="E54" i="1"/>
  <c r="G47" i="1" l="1"/>
  <c r="G70" i="1" l="1"/>
  <c r="H70" i="1"/>
  <c r="G71" i="1"/>
  <c r="H71" i="1"/>
  <c r="G72" i="1"/>
  <c r="H72" i="1"/>
  <c r="G73" i="1"/>
  <c r="H73" i="1"/>
  <c r="F70" i="1"/>
  <c r="F71" i="1"/>
  <c r="F72" i="1"/>
  <c r="F73" i="1"/>
  <c r="F24" i="1"/>
  <c r="G24" i="1"/>
  <c r="H24" i="1"/>
  <c r="E22" i="1"/>
  <c r="E72" i="1" l="1"/>
  <c r="H34" i="1" l="1"/>
  <c r="G34" i="1"/>
  <c r="F34" i="1"/>
  <c r="E34" i="1" s="1"/>
  <c r="E33" i="1"/>
  <c r="E32" i="1"/>
  <c r="E31" i="1"/>
  <c r="E30" i="1"/>
  <c r="H29" i="1"/>
  <c r="G29" i="1"/>
  <c r="F29" i="1"/>
  <c r="E28" i="1"/>
  <c r="E27" i="1"/>
  <c r="E26" i="1"/>
  <c r="E25" i="1"/>
  <c r="E70" i="1"/>
  <c r="E65" i="1"/>
  <c r="E66" i="1"/>
  <c r="E67" i="1"/>
  <c r="E68" i="1"/>
  <c r="E23" i="1"/>
  <c r="E18" i="1"/>
  <c r="E29" i="1" l="1"/>
  <c r="E43" i="1"/>
  <c r="E42" i="1"/>
  <c r="E38" i="1"/>
  <c r="E37" i="1"/>
  <c r="E17" i="1"/>
  <c r="E12" i="1"/>
  <c r="E73" i="1" l="1"/>
  <c r="E71" i="1" l="1"/>
  <c r="G39" i="1" l="1"/>
  <c r="H39" i="1"/>
  <c r="F39" i="1"/>
  <c r="E36" i="1"/>
  <c r="E35" i="1"/>
  <c r="G69" i="1"/>
  <c r="H69" i="1"/>
  <c r="F69" i="1"/>
  <c r="G49" i="1"/>
  <c r="H49" i="1"/>
  <c r="F49" i="1"/>
  <c r="E46" i="1"/>
  <c r="E47" i="1"/>
  <c r="E45" i="1"/>
  <c r="G44" i="1"/>
  <c r="H44" i="1"/>
  <c r="F44" i="1"/>
  <c r="E41" i="1"/>
  <c r="E40" i="1"/>
  <c r="E21" i="1"/>
  <c r="E20" i="1"/>
  <c r="E24" i="1" l="1"/>
  <c r="E49" i="1"/>
  <c r="E39" i="1"/>
  <c r="E69" i="1"/>
  <c r="E44" i="1"/>
  <c r="G19" i="1"/>
  <c r="H19" i="1"/>
  <c r="F19" i="1"/>
  <c r="E16" i="1"/>
  <c r="E15" i="1"/>
  <c r="E11" i="1"/>
  <c r="E10" i="1"/>
  <c r="G14" i="1"/>
  <c r="G74" i="1" s="1"/>
  <c r="G76" i="1" s="1"/>
  <c r="H14" i="1"/>
  <c r="F14" i="1"/>
  <c r="F74" i="1" l="1"/>
  <c r="F77" i="1" s="1"/>
  <c r="H74" i="1"/>
  <c r="H76" i="1" s="1"/>
  <c r="E14" i="1"/>
  <c r="E74" i="1" s="1"/>
  <c r="E19" i="1"/>
</calcChain>
</file>

<file path=xl/sharedStrings.xml><?xml version="1.0" encoding="utf-8"?>
<sst xmlns="http://schemas.openxmlformats.org/spreadsheetml/2006/main" count="105" uniqueCount="44">
  <si>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</si>
  <si>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</si>
  <si>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</si>
  <si>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</si>
  <si>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</si>
  <si>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</si>
  <si>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</si>
  <si>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</si>
  <si>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</si>
  <si>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</si>
  <si>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</si>
  <si>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</si>
  <si>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</si>
  <si>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</si>
  <si>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</si>
  <si>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</si>
  <si>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</si>
  <si>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</si>
  <si>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</si>
  <si>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 xml:space="preserve">Приложение 3 к муниципальной программе 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</si>
  <si>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</si>
  <si>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</si>
  <si>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</si>
  <si>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</si>
  <si>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</si>
  <si>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</si>
  <si>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</si>
  <si>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</si>
  <si>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</si>
  <si>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2. Бесплатное предоставление земельных участков многодетным семьям
5. Доля муниципального имущества города Трубчевска, планируемого к приватизации, к общему количеству муниципального имущества города Трубчевска, приватизация которого целесообразна
6. Динамика поступлений в бюджет города Трубчевска доходов от сдачи в аренду недвижимого имущества (за исключением земельных участков) по сравнению с предыдущим годом
7. Динамика поступлений в бюджет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Доля земельных участков под объектами муниципальной собственности, право собственности на которые зарегистрировано в установленном порядке
10.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11. Количество земельных участков, в отношении которых оказаны услуги по межеванию с целью постановки на кадастровый учет
12.  Доля арендаторов имущества, имеющих задержку в уплате арендных платежей 30 и более дней за объекты недвижимого имущества, составляющие казну города Трубчевска, в отношении которых инициирована подача исковых заявлений в суд)</t>
  </si>
  <si>
    <t>13.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</si>
  <si>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 xml:space="preserve">14. Поддержание объектов  коммунальной инфраструктуры в надлежащем  техническом состоянии
15. Поддержание объектов внешнего благоустройства  в надлежащем  санитарном состоянии
16. Реализация прочих вопросов в сфере ЖКХ
</t>
  </si>
  <si>
    <t>Организационно-правовой отдел администрации Трубчевского муниципального района</t>
  </si>
  <si>
    <t>Мероприятия по содержанию имущества казны города Трубчевска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</si>
  <si>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</si>
  <si>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</si>
  <si>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Мероприятия по совершенствованию системы профилактики правонарушений и усиление борьбы с преступностью</t>
  </si>
  <si>
    <t>Сектор по мобилизационной работе , секретному делопроизводству, ГО и ЧС администрации Трубчевского муниципального района</t>
  </si>
  <si>
    <t>средства федерального бюджета</t>
  </si>
  <si>
    <t>"Совершенствование системы муниципального управления в 
муниципальном образовании «город Трубчевск» на 2018 – 2020 годы»</t>
  </si>
  <si>
    <t>Мероприятия по выплате пенсий за выслугу лет лицам, замещавшим должности муниципальной службы в органах местного самоуправления города Трубчевска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</si>
  <si>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</si>
  <si>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</si>
  <si>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 xml:space="preserve">Приложение к постановлению администрации
Трубчевского муниципального района
от 31.07.2018г. № 569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</si>
</sst>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/>
    <xf numFmtId="4" fontId="5" fillId="0" borderId="0" xfId="0" applyNumberFormat="1" applyFont="1"/>
    <xf numFmtId="0" fontId="0" fillId="0" borderId="0" xfId="0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view="pageBreakPreview" zoomScaleNormal="100" zoomScaleSheetLayoutView="100" workbookViewId="0">
      <selection activeCell="G1" sqref="G1:I1"/>
    </sheetView>
  </sheetViews>
  <sheetFormatPr defaultRowHeight="15" x14ac:dyDescent="0.25"/>
  <cols>
    <col min="1" max="1" width="3.85546875" customWidth="1"/>
    <col min="2" max="2" width="21.140625" customWidth="1"/>
    <col min="3" max="3" width="19.85546875" customWidth="1"/>
    <col min="4" max="4" width="11.42578125" customWidth="1"/>
    <col min="5" max="7" width="11.7109375" style="14" customWidth="1"/>
    <col min="8" max="8" width="10.85546875" style="14" bestFit="1" customWidth="1"/>
    <col min="9" max="9" width="37" customWidth="1"/>
  </cols>
  <sheetData>
    <row r="1" spans="1:10" ht="75" customHeight="1" x14ac:dyDescent="0.25">
      <c r="G1" s="16" t="s">
        <v>43</v>
      </c>
      <c r="H1" s="16"/>
      <c r="I1" s="16"/>
    </row>
    <row r="2" spans="1:10" ht="22.5" customHeight="1" x14ac:dyDescent="0.25">
      <c r="G2" s="37" t="s">
        <v>19</v>
      </c>
      <c r="H2" s="37"/>
      <c r="I2" s="37"/>
      <c r="J2" s="37"/>
    </row>
    <row r="3" spans="1:10" ht="33" customHeight="1" x14ac:dyDescent="0.25">
      <c r="G3" s="42" t="s">
        <v>39</v>
      </c>
      <c r="H3" s="42"/>
      <c r="I3" s="42"/>
      <c r="J3" s="7"/>
    </row>
    <row r="4" spans="1:10" x14ac:dyDescent="0.25">
      <c r="A4" s="20" t="s">
        <v>15</v>
      </c>
      <c r="B4" s="20"/>
      <c r="C4" s="20"/>
      <c r="D4" s="20"/>
      <c r="E4" s="20"/>
      <c r="F4" s="20"/>
      <c r="G4" s="20"/>
      <c r="H4" s="20"/>
      <c r="I4" s="20"/>
    </row>
    <row r="5" spans="1:10" x14ac:dyDescent="0.25">
      <c r="A5" s="20" t="s">
        <v>10</v>
      </c>
      <c r="B5" s="20"/>
      <c r="C5" s="20"/>
      <c r="D5" s="20"/>
      <c r="E5" s="20"/>
      <c r="F5" s="20"/>
      <c r="G5" s="20"/>
      <c r="H5" s="20"/>
      <c r="I5" s="20"/>
    </row>
    <row r="6" spans="1:10" ht="38.25" customHeight="1" x14ac:dyDescent="0.25">
      <c r="A6" s="21" t="s">
        <v>39</v>
      </c>
      <c r="B6" s="22"/>
      <c r="C6" s="22"/>
      <c r="D6" s="22"/>
      <c r="E6" s="22"/>
      <c r="F6" s="22"/>
      <c r="G6" s="22"/>
      <c r="H6" s="22"/>
      <c r="I6" s="22"/>
    </row>
    <row r="7" spans="1:10" x14ac:dyDescent="0.25">
      <c r="A7" s="24" t="s">
        <v>0</v>
      </c>
      <c r="B7" s="24" t="s">
        <v>16</v>
      </c>
      <c r="C7" s="24" t="s">
        <v>1</v>
      </c>
      <c r="D7" s="24" t="s">
        <v>2</v>
      </c>
      <c r="E7" s="38" t="s">
        <v>3</v>
      </c>
      <c r="F7" s="39"/>
      <c r="G7" s="39"/>
      <c r="H7" s="40"/>
      <c r="I7" s="24" t="s">
        <v>17</v>
      </c>
    </row>
    <row r="8" spans="1:10" ht="22.5" customHeight="1" x14ac:dyDescent="0.25">
      <c r="A8" s="24"/>
      <c r="B8" s="24"/>
      <c r="C8" s="24"/>
      <c r="D8" s="24"/>
      <c r="E8" s="11" t="s">
        <v>4</v>
      </c>
      <c r="F8" s="11" t="s">
        <v>12</v>
      </c>
      <c r="G8" s="11" t="s">
        <v>13</v>
      </c>
      <c r="H8" s="11" t="s">
        <v>14</v>
      </c>
      <c r="I8" s="24"/>
    </row>
    <row r="9" spans="1:10" x14ac:dyDescent="0.25">
      <c r="A9" s="8">
        <v>1</v>
      </c>
      <c r="B9" s="8">
        <v>2</v>
      </c>
      <c r="C9" s="8">
        <v>3</v>
      </c>
      <c r="D9" s="8">
        <v>4</v>
      </c>
      <c r="E9" s="10">
        <v>5</v>
      </c>
      <c r="F9" s="10">
        <v>6</v>
      </c>
      <c r="G9" s="10">
        <v>7</v>
      </c>
      <c r="H9" s="10">
        <v>8</v>
      </c>
      <c r="I9" s="8">
        <v>9</v>
      </c>
    </row>
    <row r="10" spans="1:10" ht="33.75" x14ac:dyDescent="0.25">
      <c r="A10" s="17">
        <v>1</v>
      </c>
      <c r="B10" s="41" t="s">
        <v>18</v>
      </c>
      <c r="C10" s="23" t="s">
        <v>20</v>
      </c>
      <c r="D10" s="9" t="s">
        <v>5</v>
      </c>
      <c r="E10" s="5">
        <f>SUM(F10:H10)</f>
        <v>0</v>
      </c>
      <c r="F10" s="5"/>
      <c r="G10" s="5"/>
      <c r="H10" s="5"/>
      <c r="I10" s="23" t="s">
        <v>27</v>
      </c>
    </row>
    <row r="11" spans="1:10" ht="33.75" x14ac:dyDescent="0.25">
      <c r="A11" s="18"/>
      <c r="B11" s="41"/>
      <c r="C11" s="23"/>
      <c r="D11" s="9" t="s">
        <v>38</v>
      </c>
      <c r="E11" s="5">
        <f>SUM(F11:H11)</f>
        <v>0</v>
      </c>
      <c r="F11" s="5"/>
      <c r="G11" s="5"/>
      <c r="H11" s="5"/>
      <c r="I11" s="23"/>
    </row>
    <row r="12" spans="1:10" ht="33.75" x14ac:dyDescent="0.25">
      <c r="A12" s="18"/>
      <c r="B12" s="41"/>
      <c r="C12" s="23"/>
      <c r="D12" s="9" t="s">
        <v>7</v>
      </c>
      <c r="E12" s="5">
        <f>SUM(F12:H12)</f>
        <v>23600</v>
      </c>
      <c r="F12" s="5">
        <v>9200</v>
      </c>
      <c r="G12" s="5">
        <v>7200</v>
      </c>
      <c r="H12" s="5">
        <v>7200</v>
      </c>
      <c r="I12" s="23"/>
    </row>
    <row r="13" spans="1:10" ht="22.5" x14ac:dyDescent="0.25">
      <c r="A13" s="18"/>
      <c r="B13" s="41"/>
      <c r="C13" s="23"/>
      <c r="D13" s="9" t="s">
        <v>11</v>
      </c>
      <c r="E13" s="5"/>
      <c r="F13" s="5"/>
      <c r="G13" s="5"/>
      <c r="H13" s="5"/>
      <c r="I13" s="23"/>
    </row>
    <row r="14" spans="1:10" x14ac:dyDescent="0.25">
      <c r="A14" s="19"/>
      <c r="B14" s="41"/>
      <c r="C14" s="23"/>
      <c r="D14" s="9" t="s">
        <v>8</v>
      </c>
      <c r="E14" s="5">
        <f t="shared" ref="E14:E23" si="0">SUM(F14:H14)</f>
        <v>23600</v>
      </c>
      <c r="F14" s="5">
        <f>SUM(F10:F12)</f>
        <v>9200</v>
      </c>
      <c r="G14" s="5">
        <f t="shared" ref="G14:H14" si="1">SUM(G10:G12)</f>
        <v>7200</v>
      </c>
      <c r="H14" s="5">
        <f t="shared" si="1"/>
        <v>7200</v>
      </c>
      <c r="I14" s="23"/>
    </row>
    <row r="15" spans="1:10" ht="33.75" x14ac:dyDescent="0.25">
      <c r="A15" s="23">
        <v>2</v>
      </c>
      <c r="B15" s="25" t="s">
        <v>40</v>
      </c>
      <c r="C15" s="26" t="s">
        <v>32</v>
      </c>
      <c r="D15" s="12" t="s">
        <v>5</v>
      </c>
      <c r="E15" s="5">
        <f t="shared" si="0"/>
        <v>0</v>
      </c>
      <c r="F15" s="5"/>
      <c r="G15" s="5"/>
      <c r="H15" s="5"/>
      <c r="I15" s="23"/>
    </row>
    <row r="16" spans="1:10" ht="33.75" x14ac:dyDescent="0.25">
      <c r="A16" s="23"/>
      <c r="B16" s="25"/>
      <c r="C16" s="26"/>
      <c r="D16" s="12" t="s">
        <v>38</v>
      </c>
      <c r="E16" s="5">
        <f t="shared" si="0"/>
        <v>0</v>
      </c>
      <c r="F16" s="5"/>
      <c r="G16" s="5"/>
      <c r="H16" s="5"/>
      <c r="I16" s="23"/>
    </row>
    <row r="17" spans="1:9" ht="33.75" x14ac:dyDescent="0.25">
      <c r="A17" s="23"/>
      <c r="B17" s="25"/>
      <c r="C17" s="26"/>
      <c r="D17" s="12" t="s">
        <v>7</v>
      </c>
      <c r="E17" s="5">
        <f t="shared" si="0"/>
        <v>939364.20000000007</v>
      </c>
      <c r="F17" s="5">
        <v>313121.40000000002</v>
      </c>
      <c r="G17" s="5">
        <v>313121.40000000002</v>
      </c>
      <c r="H17" s="5">
        <v>313121.40000000002</v>
      </c>
      <c r="I17" s="23"/>
    </row>
    <row r="18" spans="1:9" ht="22.5" x14ac:dyDescent="0.25">
      <c r="A18" s="23"/>
      <c r="B18" s="25"/>
      <c r="C18" s="26"/>
      <c r="D18" s="12" t="s">
        <v>11</v>
      </c>
      <c r="E18" s="5">
        <f t="shared" si="0"/>
        <v>0</v>
      </c>
      <c r="F18" s="5"/>
      <c r="G18" s="5"/>
      <c r="H18" s="5"/>
      <c r="I18" s="23"/>
    </row>
    <row r="19" spans="1:9" x14ac:dyDescent="0.25">
      <c r="A19" s="23"/>
      <c r="B19" s="25"/>
      <c r="C19" s="26"/>
      <c r="D19" s="12" t="s">
        <v>8</v>
      </c>
      <c r="E19" s="5">
        <f t="shared" si="0"/>
        <v>939364.20000000007</v>
      </c>
      <c r="F19" s="5">
        <f>SUM(F15:F17)</f>
        <v>313121.40000000002</v>
      </c>
      <c r="G19" s="5">
        <f t="shared" ref="G19:H19" si="2">SUM(G15:G17)</f>
        <v>313121.40000000002</v>
      </c>
      <c r="H19" s="5">
        <f t="shared" si="2"/>
        <v>313121.40000000002</v>
      </c>
      <c r="I19" s="23"/>
    </row>
    <row r="20" spans="1:9" ht="78" customHeight="1" x14ac:dyDescent="0.25">
      <c r="A20" s="17">
        <v>3</v>
      </c>
      <c r="B20" s="25" t="s">
        <v>21</v>
      </c>
      <c r="C20" s="26" t="s">
        <v>26</v>
      </c>
      <c r="D20" s="12" t="s">
        <v>5</v>
      </c>
      <c r="E20" s="5">
        <f t="shared" si="0"/>
        <v>0</v>
      </c>
      <c r="F20" s="5"/>
      <c r="G20" s="5"/>
      <c r="H20" s="5"/>
      <c r="I20" s="17" t="s">
        <v>29</v>
      </c>
    </row>
    <row r="21" spans="1:9" ht="78" customHeight="1" x14ac:dyDescent="0.25">
      <c r="A21" s="18"/>
      <c r="B21" s="25"/>
      <c r="C21" s="26"/>
      <c r="D21" s="12" t="s">
        <v>38</v>
      </c>
      <c r="E21" s="5">
        <f t="shared" si="0"/>
        <v>0</v>
      </c>
      <c r="F21" s="5"/>
      <c r="G21" s="5"/>
      <c r="H21" s="5"/>
      <c r="I21" s="18"/>
    </row>
    <row r="22" spans="1:9" ht="78" customHeight="1" x14ac:dyDescent="0.25">
      <c r="A22" s="18"/>
      <c r="B22" s="25"/>
      <c r="C22" s="26"/>
      <c r="D22" s="12" t="s">
        <v>7</v>
      </c>
      <c r="E22" s="5">
        <f>SUM(F22:H22)</f>
        <v>572000</v>
      </c>
      <c r="F22" s="5">
        <v>224000</v>
      </c>
      <c r="G22" s="5">
        <v>174000</v>
      </c>
      <c r="H22" s="5">
        <v>174000</v>
      </c>
      <c r="I22" s="18"/>
    </row>
    <row r="23" spans="1:9" ht="78" customHeight="1" x14ac:dyDescent="0.25">
      <c r="A23" s="18"/>
      <c r="B23" s="25"/>
      <c r="C23" s="26"/>
      <c r="D23" s="12" t="s">
        <v>11</v>
      </c>
      <c r="E23" s="5">
        <f t="shared" si="0"/>
        <v>0</v>
      </c>
      <c r="F23" s="5"/>
      <c r="G23" s="5"/>
      <c r="H23" s="5"/>
      <c r="I23" s="18"/>
    </row>
    <row r="24" spans="1:9" ht="129" customHeight="1" x14ac:dyDescent="0.25">
      <c r="A24" s="19"/>
      <c r="B24" s="25"/>
      <c r="C24" s="26"/>
      <c r="D24" s="12" t="s">
        <v>8</v>
      </c>
      <c r="E24" s="5">
        <f>SUM(E20:E23)</f>
        <v>572000</v>
      </c>
      <c r="F24" s="5">
        <f t="shared" ref="F24:H24" si="3">SUM(F20:F23)</f>
        <v>224000</v>
      </c>
      <c r="G24" s="5">
        <f t="shared" si="3"/>
        <v>174000</v>
      </c>
      <c r="H24" s="5">
        <f t="shared" si="3"/>
        <v>174000</v>
      </c>
      <c r="I24" s="19"/>
    </row>
    <row r="25" spans="1:9" ht="33.75" x14ac:dyDescent="0.25">
      <c r="A25" s="23">
        <v>4</v>
      </c>
      <c r="B25" s="25" t="s">
        <v>33</v>
      </c>
      <c r="C25" s="26" t="s">
        <v>34</v>
      </c>
      <c r="D25" s="12" t="s">
        <v>5</v>
      </c>
      <c r="E25" s="5">
        <f t="shared" ref="E25:E29" si="4">SUM(F25:H25)</f>
        <v>0</v>
      </c>
      <c r="F25" s="5"/>
      <c r="G25" s="5"/>
      <c r="H25" s="5"/>
      <c r="I25" s="17"/>
    </row>
    <row r="26" spans="1:9" ht="33.75" x14ac:dyDescent="0.25">
      <c r="A26" s="23"/>
      <c r="B26" s="25"/>
      <c r="C26" s="26"/>
      <c r="D26" s="12" t="s">
        <v>38</v>
      </c>
      <c r="E26" s="5">
        <f t="shared" si="4"/>
        <v>0</v>
      </c>
      <c r="F26" s="5"/>
      <c r="G26" s="5"/>
      <c r="H26" s="5"/>
      <c r="I26" s="18"/>
    </row>
    <row r="27" spans="1:9" ht="33.75" x14ac:dyDescent="0.25">
      <c r="A27" s="23"/>
      <c r="B27" s="25"/>
      <c r="C27" s="26"/>
      <c r="D27" s="12" t="s">
        <v>7</v>
      </c>
      <c r="E27" s="5">
        <f t="shared" si="4"/>
        <v>1150312.19</v>
      </c>
      <c r="F27" s="5">
        <f>1080312.19+70000</f>
        <v>1150312.19</v>
      </c>
      <c r="G27" s="5"/>
      <c r="H27" s="5"/>
      <c r="I27" s="18"/>
    </row>
    <row r="28" spans="1:9" ht="22.5" x14ac:dyDescent="0.25">
      <c r="A28" s="23"/>
      <c r="B28" s="25"/>
      <c r="C28" s="26"/>
      <c r="D28" s="12" t="s">
        <v>11</v>
      </c>
      <c r="E28" s="5">
        <f t="shared" si="4"/>
        <v>0</v>
      </c>
      <c r="F28" s="5"/>
      <c r="G28" s="5"/>
      <c r="H28" s="5"/>
      <c r="I28" s="18"/>
    </row>
    <row r="29" spans="1:9" x14ac:dyDescent="0.25">
      <c r="A29" s="23"/>
      <c r="B29" s="25"/>
      <c r="C29" s="26"/>
      <c r="D29" s="12" t="s">
        <v>8</v>
      </c>
      <c r="E29" s="5">
        <f t="shared" si="4"/>
        <v>1150312.19</v>
      </c>
      <c r="F29" s="5">
        <f>SUM(F25:F27)</f>
        <v>1150312.19</v>
      </c>
      <c r="G29" s="5">
        <f t="shared" ref="G29:H29" si="5">SUM(G25:G27)</f>
        <v>0</v>
      </c>
      <c r="H29" s="5">
        <f t="shared" si="5"/>
        <v>0</v>
      </c>
      <c r="I29" s="19"/>
    </row>
    <row r="30" spans="1:9" ht="33.75" x14ac:dyDescent="0.25">
      <c r="A30" s="17">
        <v>5</v>
      </c>
      <c r="B30" s="25" t="s">
        <v>36</v>
      </c>
      <c r="C30" s="26" t="s">
        <v>37</v>
      </c>
      <c r="D30" s="12" t="s">
        <v>5</v>
      </c>
      <c r="E30" s="5">
        <f t="shared" ref="E30:E34" si="6">SUM(F30:H30)</f>
        <v>0</v>
      </c>
      <c r="F30" s="5"/>
      <c r="G30" s="5"/>
      <c r="H30" s="5"/>
      <c r="I30" s="17"/>
    </row>
    <row r="31" spans="1:9" ht="33.75" x14ac:dyDescent="0.25">
      <c r="A31" s="18"/>
      <c r="B31" s="25"/>
      <c r="C31" s="26"/>
      <c r="D31" s="12" t="s">
        <v>38</v>
      </c>
      <c r="E31" s="5">
        <f t="shared" si="6"/>
        <v>0</v>
      </c>
      <c r="F31" s="5"/>
      <c r="G31" s="5"/>
      <c r="H31" s="5"/>
      <c r="I31" s="18"/>
    </row>
    <row r="32" spans="1:9" ht="33.75" x14ac:dyDescent="0.25">
      <c r="A32" s="18"/>
      <c r="B32" s="25"/>
      <c r="C32" s="26"/>
      <c r="D32" s="12" t="s">
        <v>7</v>
      </c>
      <c r="E32" s="5">
        <f t="shared" si="6"/>
        <v>74921</v>
      </c>
      <c r="F32" s="5">
        <v>74921</v>
      </c>
      <c r="G32" s="5"/>
      <c r="H32" s="5"/>
      <c r="I32" s="18"/>
    </row>
    <row r="33" spans="1:9" ht="22.5" x14ac:dyDescent="0.25">
      <c r="A33" s="18"/>
      <c r="B33" s="25"/>
      <c r="C33" s="26"/>
      <c r="D33" s="12" t="s">
        <v>11</v>
      </c>
      <c r="E33" s="5">
        <f t="shared" si="6"/>
        <v>0</v>
      </c>
      <c r="F33" s="5"/>
      <c r="G33" s="5"/>
      <c r="H33" s="5"/>
      <c r="I33" s="18"/>
    </row>
    <row r="34" spans="1:9" x14ac:dyDescent="0.25">
      <c r="A34" s="19"/>
      <c r="B34" s="25"/>
      <c r="C34" s="26"/>
      <c r="D34" s="12" t="s">
        <v>8</v>
      </c>
      <c r="E34" s="5">
        <f t="shared" si="6"/>
        <v>74921</v>
      </c>
      <c r="F34" s="5">
        <f>SUM(F30:F32)</f>
        <v>74921</v>
      </c>
      <c r="G34" s="5">
        <f t="shared" ref="G34:H34" si="7">SUM(G30:G32)</f>
        <v>0</v>
      </c>
      <c r="H34" s="5">
        <f t="shared" si="7"/>
        <v>0</v>
      </c>
      <c r="I34" s="19"/>
    </row>
    <row r="35" spans="1:9" ht="33.75" x14ac:dyDescent="0.25">
      <c r="A35" s="23">
        <v>6</v>
      </c>
      <c r="B35" s="25" t="s">
        <v>22</v>
      </c>
      <c r="C35" s="26" t="s">
        <v>35</v>
      </c>
      <c r="D35" s="12" t="s">
        <v>5</v>
      </c>
      <c r="E35" s="5">
        <f t="shared" ref="E35:E47" si="8">SUM(F35:H35)</f>
        <v>0</v>
      </c>
      <c r="F35" s="5"/>
      <c r="G35" s="5"/>
      <c r="H35" s="5"/>
      <c r="I35" s="17" t="s">
        <v>30</v>
      </c>
    </row>
    <row r="36" spans="1:9" ht="33.75" x14ac:dyDescent="0.25">
      <c r="A36" s="23"/>
      <c r="B36" s="25"/>
      <c r="C36" s="26"/>
      <c r="D36" s="12" t="s">
        <v>38</v>
      </c>
      <c r="E36" s="5">
        <f t="shared" si="8"/>
        <v>0</v>
      </c>
      <c r="F36" s="5"/>
      <c r="G36" s="5"/>
      <c r="H36" s="5"/>
      <c r="I36" s="18"/>
    </row>
    <row r="37" spans="1:9" ht="33.75" x14ac:dyDescent="0.25">
      <c r="A37" s="23"/>
      <c r="B37" s="25"/>
      <c r="C37" s="26"/>
      <c r="D37" s="12" t="s">
        <v>7</v>
      </c>
      <c r="E37" s="5">
        <f t="shared" si="8"/>
        <v>1500000</v>
      </c>
      <c r="F37" s="5">
        <v>500000</v>
      </c>
      <c r="G37" s="5">
        <v>500000</v>
      </c>
      <c r="H37" s="5">
        <v>500000</v>
      </c>
      <c r="I37" s="18"/>
    </row>
    <row r="38" spans="1:9" ht="22.5" x14ac:dyDescent="0.25">
      <c r="A38" s="23"/>
      <c r="B38" s="25"/>
      <c r="C38" s="26"/>
      <c r="D38" s="12" t="s">
        <v>11</v>
      </c>
      <c r="E38" s="5">
        <f t="shared" si="8"/>
        <v>0</v>
      </c>
      <c r="F38" s="5"/>
      <c r="G38" s="5"/>
      <c r="H38" s="5"/>
      <c r="I38" s="18"/>
    </row>
    <row r="39" spans="1:9" x14ac:dyDescent="0.25">
      <c r="A39" s="23"/>
      <c r="B39" s="25"/>
      <c r="C39" s="26"/>
      <c r="D39" s="12" t="s">
        <v>8</v>
      </c>
      <c r="E39" s="5">
        <f t="shared" si="8"/>
        <v>1500000</v>
      </c>
      <c r="F39" s="5">
        <f>SUM(F35:F37)</f>
        <v>500000</v>
      </c>
      <c r="G39" s="5">
        <f t="shared" ref="G39:H39" si="9">SUM(G35:G37)</f>
        <v>500000</v>
      </c>
      <c r="H39" s="5">
        <f t="shared" si="9"/>
        <v>500000</v>
      </c>
      <c r="I39" s="19"/>
    </row>
    <row r="40" spans="1:9" ht="33.75" customHeight="1" x14ac:dyDescent="0.25">
      <c r="A40" s="17">
        <v>7</v>
      </c>
      <c r="B40" s="25" t="s">
        <v>23</v>
      </c>
      <c r="C40" s="26" t="s">
        <v>24</v>
      </c>
      <c r="D40" s="9" t="s">
        <v>5</v>
      </c>
      <c r="E40" s="5">
        <f t="shared" si="8"/>
        <v>0</v>
      </c>
      <c r="F40" s="5"/>
      <c r="G40" s="5"/>
      <c r="H40" s="5"/>
      <c r="I40" s="17" t="s">
        <v>28</v>
      </c>
    </row>
    <row r="41" spans="1:9" ht="33.75" x14ac:dyDescent="0.25">
      <c r="A41" s="18"/>
      <c r="B41" s="25"/>
      <c r="C41" s="26"/>
      <c r="D41" s="9" t="s">
        <v>38</v>
      </c>
      <c r="E41" s="5">
        <f t="shared" si="8"/>
        <v>0</v>
      </c>
      <c r="F41" s="5"/>
      <c r="G41" s="5"/>
      <c r="H41" s="5"/>
      <c r="I41" s="18"/>
    </row>
    <row r="42" spans="1:9" ht="33.75" x14ac:dyDescent="0.25">
      <c r="A42" s="18"/>
      <c r="B42" s="25"/>
      <c r="C42" s="26"/>
      <c r="D42" s="9" t="s">
        <v>7</v>
      </c>
      <c r="E42" s="5">
        <f t="shared" si="8"/>
        <v>46598524.480000004</v>
      </c>
      <c r="F42" s="5">
        <v>14553182.48</v>
      </c>
      <c r="G42" s="5">
        <v>16112900</v>
      </c>
      <c r="H42" s="5">
        <v>15932442</v>
      </c>
      <c r="I42" s="18"/>
    </row>
    <row r="43" spans="1:9" ht="22.5" x14ac:dyDescent="0.25">
      <c r="A43" s="18"/>
      <c r="B43" s="25"/>
      <c r="C43" s="26"/>
      <c r="D43" s="9" t="s">
        <v>11</v>
      </c>
      <c r="E43" s="5">
        <f t="shared" si="8"/>
        <v>0</v>
      </c>
      <c r="F43" s="5"/>
      <c r="G43" s="5"/>
      <c r="H43" s="5"/>
      <c r="I43" s="18"/>
    </row>
    <row r="44" spans="1:9" x14ac:dyDescent="0.25">
      <c r="A44" s="19"/>
      <c r="B44" s="25"/>
      <c r="C44" s="26"/>
      <c r="D44" s="9" t="s">
        <v>8</v>
      </c>
      <c r="E44" s="5">
        <f t="shared" si="8"/>
        <v>46598524.480000004</v>
      </c>
      <c r="F44" s="5">
        <f>SUM(F40:F42)</f>
        <v>14553182.48</v>
      </c>
      <c r="G44" s="5">
        <f t="shared" ref="G44:H44" si="10">SUM(G40:G42)</f>
        <v>16112900</v>
      </c>
      <c r="H44" s="5">
        <f t="shared" si="10"/>
        <v>15932442</v>
      </c>
      <c r="I44" s="19"/>
    </row>
    <row r="45" spans="1:9" ht="33.75" customHeight="1" x14ac:dyDescent="0.25">
      <c r="A45" s="23">
        <v>8</v>
      </c>
      <c r="B45" s="25" t="s">
        <v>25</v>
      </c>
      <c r="C45" s="26" t="s">
        <v>24</v>
      </c>
      <c r="D45" s="13" t="s">
        <v>5</v>
      </c>
      <c r="E45" s="5">
        <f t="shared" si="8"/>
        <v>1890000</v>
      </c>
      <c r="F45" s="5">
        <v>1890000</v>
      </c>
      <c r="G45" s="5"/>
      <c r="H45" s="5"/>
      <c r="I45" s="17" t="s">
        <v>31</v>
      </c>
    </row>
    <row r="46" spans="1:9" ht="33.75" x14ac:dyDescent="0.25">
      <c r="A46" s="23"/>
      <c r="B46" s="25"/>
      <c r="C46" s="26"/>
      <c r="D46" s="9" t="s">
        <v>38</v>
      </c>
      <c r="E46" s="5">
        <f t="shared" si="8"/>
        <v>10894530.07</v>
      </c>
      <c r="F46" s="5">
        <v>10894530.07</v>
      </c>
      <c r="G46" s="5"/>
      <c r="H46" s="5"/>
      <c r="I46" s="18"/>
    </row>
    <row r="47" spans="1:9" ht="33.75" x14ac:dyDescent="0.25">
      <c r="A47" s="23"/>
      <c r="B47" s="25"/>
      <c r="C47" s="26"/>
      <c r="D47" s="9" t="s">
        <v>7</v>
      </c>
      <c r="E47" s="5">
        <f t="shared" si="8"/>
        <v>53374772.799999997</v>
      </c>
      <c r="F47" s="5">
        <f>16260714.48+110000</f>
        <v>16370714.48</v>
      </c>
      <c r="G47" s="5">
        <f>18103869.16-200000</f>
        <v>17903869.16</v>
      </c>
      <c r="H47" s="5">
        <v>19100189.16</v>
      </c>
      <c r="I47" s="18"/>
    </row>
    <row r="48" spans="1:9" ht="22.5" x14ac:dyDescent="0.25">
      <c r="A48" s="23"/>
      <c r="B48" s="25"/>
      <c r="C48" s="26"/>
      <c r="D48" s="9" t="s">
        <v>11</v>
      </c>
      <c r="E48" s="5"/>
      <c r="F48" s="5"/>
      <c r="G48" s="5"/>
      <c r="H48" s="5"/>
      <c r="I48" s="18"/>
    </row>
    <row r="49" spans="1:9" x14ac:dyDescent="0.25">
      <c r="A49" s="23"/>
      <c r="B49" s="25"/>
      <c r="C49" s="26"/>
      <c r="D49" s="9" t="s">
        <v>8</v>
      </c>
      <c r="E49" s="5">
        <f>SUM(F49:H49)</f>
        <v>66159302.870000005</v>
      </c>
      <c r="F49" s="5">
        <f>SUM(F45:F47)</f>
        <v>29155244.550000001</v>
      </c>
      <c r="G49" s="5">
        <f t="shared" ref="G49:H49" si="11">SUM(G45:G47)</f>
        <v>17903869.16</v>
      </c>
      <c r="H49" s="5">
        <f t="shared" si="11"/>
        <v>19100189.16</v>
      </c>
      <c r="I49" s="19"/>
    </row>
    <row r="50" spans="1:9" ht="33.75" x14ac:dyDescent="0.25">
      <c r="A50" s="17">
        <v>9</v>
      </c>
      <c r="B50" s="27" t="s">
        <v>41</v>
      </c>
      <c r="C50" s="17" t="s">
        <v>42</v>
      </c>
      <c r="D50" s="2" t="s">
        <v>5</v>
      </c>
      <c r="E50" s="5">
        <f>F50+G50+H50</f>
        <v>0</v>
      </c>
      <c r="F50" s="5"/>
      <c r="G50" s="5"/>
      <c r="H50" s="5"/>
      <c r="I50" s="17"/>
    </row>
    <row r="51" spans="1:9" ht="45" x14ac:dyDescent="0.25">
      <c r="A51" s="18"/>
      <c r="B51" s="28"/>
      <c r="C51" s="18"/>
      <c r="D51" s="2" t="s">
        <v>6</v>
      </c>
      <c r="E51" s="5">
        <f t="shared" ref="E51:E73" si="12">SUM(F51:H51)</f>
        <v>0</v>
      </c>
      <c r="F51" s="5"/>
      <c r="G51" s="5"/>
      <c r="H51" s="5"/>
      <c r="I51" s="18"/>
    </row>
    <row r="52" spans="1:9" ht="33.75" x14ac:dyDescent="0.25">
      <c r="A52" s="18"/>
      <c r="B52" s="28"/>
      <c r="C52" s="18"/>
      <c r="D52" s="2" t="s">
        <v>7</v>
      </c>
      <c r="E52" s="5">
        <f t="shared" si="12"/>
        <v>1000000</v>
      </c>
      <c r="F52" s="5">
        <v>1000000</v>
      </c>
      <c r="G52" s="5"/>
      <c r="H52" s="5"/>
      <c r="I52" s="18"/>
    </row>
    <row r="53" spans="1:9" ht="22.5" x14ac:dyDescent="0.25">
      <c r="A53" s="18"/>
      <c r="B53" s="28"/>
      <c r="C53" s="18"/>
      <c r="D53" s="6" t="s">
        <v>11</v>
      </c>
      <c r="E53" s="5">
        <f t="shared" si="12"/>
        <v>0</v>
      </c>
      <c r="F53" s="5"/>
      <c r="G53" s="5"/>
      <c r="H53" s="5"/>
      <c r="I53" s="18"/>
    </row>
    <row r="54" spans="1:9" ht="14.25" customHeight="1" x14ac:dyDescent="0.25">
      <c r="A54" s="19"/>
      <c r="B54" s="29"/>
      <c r="C54" s="19"/>
      <c r="D54" s="2" t="s">
        <v>8</v>
      </c>
      <c r="E54" s="5">
        <f t="shared" si="12"/>
        <v>1000000</v>
      </c>
      <c r="F54" s="5">
        <f>SUM(F50:F52)</f>
        <v>1000000</v>
      </c>
      <c r="G54" s="5">
        <f t="shared" ref="G54:H54" si="13">SUM(G50:G52)</f>
        <v>0</v>
      </c>
      <c r="H54" s="5">
        <f t="shared" si="13"/>
        <v>0</v>
      </c>
      <c r="I54" s="19"/>
    </row>
    <row r="55" spans="1:9" ht="33.75" hidden="1" x14ac:dyDescent="0.25">
      <c r="A55" s="17"/>
      <c r="B55" s="27"/>
      <c r="C55" s="17"/>
      <c r="D55" s="2" t="s">
        <v>5</v>
      </c>
      <c r="E55" s="5">
        <f t="shared" si="12"/>
        <v>0</v>
      </c>
      <c r="F55" s="5"/>
      <c r="G55" s="5"/>
      <c r="H55" s="5"/>
      <c r="I55" s="30"/>
    </row>
    <row r="56" spans="1:9" ht="45" hidden="1" x14ac:dyDescent="0.25">
      <c r="A56" s="18"/>
      <c r="B56" s="28"/>
      <c r="C56" s="18"/>
      <c r="D56" s="2" t="s">
        <v>6</v>
      </c>
      <c r="E56" s="5">
        <f t="shared" si="12"/>
        <v>0</v>
      </c>
      <c r="F56" s="5"/>
      <c r="G56" s="5"/>
      <c r="H56" s="5"/>
      <c r="I56" s="31"/>
    </row>
    <row r="57" spans="1:9" ht="23.25" hidden="1" customHeight="1" x14ac:dyDescent="0.25">
      <c r="A57" s="18"/>
      <c r="B57" s="28"/>
      <c r="C57" s="18"/>
      <c r="D57" s="2" t="s">
        <v>7</v>
      </c>
      <c r="E57" s="5">
        <f t="shared" si="12"/>
        <v>0</v>
      </c>
      <c r="F57" s="5"/>
      <c r="G57" s="5"/>
      <c r="H57" s="5"/>
      <c r="I57" s="31"/>
    </row>
    <row r="58" spans="1:9" ht="22.5" hidden="1" x14ac:dyDescent="0.25">
      <c r="A58" s="18"/>
      <c r="B58" s="28"/>
      <c r="C58" s="18"/>
      <c r="D58" s="6" t="s">
        <v>11</v>
      </c>
      <c r="E58" s="5">
        <f t="shared" si="12"/>
        <v>0</v>
      </c>
      <c r="F58" s="5"/>
      <c r="G58" s="5"/>
      <c r="H58" s="5"/>
      <c r="I58" s="31"/>
    </row>
    <row r="59" spans="1:9" hidden="1" x14ac:dyDescent="0.25">
      <c r="A59" s="19"/>
      <c r="B59" s="29"/>
      <c r="C59" s="19"/>
      <c r="D59" s="2" t="s">
        <v>8</v>
      </c>
      <c r="E59" s="5">
        <f t="shared" si="12"/>
        <v>0</v>
      </c>
      <c r="F59" s="5">
        <f>SUM(F55:F57)</f>
        <v>0</v>
      </c>
      <c r="G59" s="5">
        <f t="shared" ref="G59:H59" si="14">SUM(G55:G57)</f>
        <v>0</v>
      </c>
      <c r="H59" s="5">
        <f t="shared" si="14"/>
        <v>0</v>
      </c>
      <c r="I59" s="32"/>
    </row>
    <row r="60" spans="1:9" ht="33.75" hidden="1" x14ac:dyDescent="0.25">
      <c r="A60" s="17"/>
      <c r="B60" s="27"/>
      <c r="C60" s="17"/>
      <c r="D60" s="2" t="s">
        <v>5</v>
      </c>
      <c r="E60" s="5">
        <f t="shared" si="12"/>
        <v>0</v>
      </c>
      <c r="F60" s="5"/>
      <c r="G60" s="5"/>
      <c r="H60" s="5"/>
      <c r="I60" s="30"/>
    </row>
    <row r="61" spans="1:9" ht="45" hidden="1" x14ac:dyDescent="0.25">
      <c r="A61" s="18"/>
      <c r="B61" s="28"/>
      <c r="C61" s="18"/>
      <c r="D61" s="2" t="s">
        <v>6</v>
      </c>
      <c r="E61" s="5">
        <f t="shared" si="12"/>
        <v>0</v>
      </c>
      <c r="F61" s="5"/>
      <c r="G61" s="5"/>
      <c r="H61" s="5"/>
      <c r="I61" s="31"/>
    </row>
    <row r="62" spans="1:9" ht="33.75" hidden="1" x14ac:dyDescent="0.25">
      <c r="A62" s="18"/>
      <c r="B62" s="28"/>
      <c r="C62" s="18"/>
      <c r="D62" s="2" t="s">
        <v>7</v>
      </c>
      <c r="E62" s="5">
        <f t="shared" si="12"/>
        <v>0</v>
      </c>
      <c r="F62" s="5"/>
      <c r="G62" s="5"/>
      <c r="H62" s="5"/>
      <c r="I62" s="31"/>
    </row>
    <row r="63" spans="1:9" ht="22.5" hidden="1" x14ac:dyDescent="0.25">
      <c r="A63" s="18"/>
      <c r="B63" s="28"/>
      <c r="C63" s="18"/>
      <c r="D63" s="6" t="s">
        <v>11</v>
      </c>
      <c r="E63" s="5">
        <f t="shared" si="12"/>
        <v>0</v>
      </c>
      <c r="F63" s="5"/>
      <c r="G63" s="5"/>
      <c r="H63" s="5"/>
      <c r="I63" s="31"/>
    </row>
    <row r="64" spans="1:9" hidden="1" x14ac:dyDescent="0.25">
      <c r="A64" s="19"/>
      <c r="B64" s="29"/>
      <c r="C64" s="19"/>
      <c r="D64" s="2" t="s">
        <v>8</v>
      </c>
      <c r="E64" s="5">
        <f t="shared" si="12"/>
        <v>0</v>
      </c>
      <c r="F64" s="5">
        <f>SUM(F60:F62)</f>
        <v>0</v>
      </c>
      <c r="G64" s="5">
        <f t="shared" ref="G64:H64" si="15">SUM(G60:G62)</f>
        <v>0</v>
      </c>
      <c r="H64" s="5">
        <f t="shared" si="15"/>
        <v>0</v>
      </c>
      <c r="I64" s="32"/>
    </row>
    <row r="65" spans="1:9" ht="33.75" hidden="1" x14ac:dyDescent="0.25">
      <c r="A65" s="17"/>
      <c r="B65" s="27"/>
      <c r="C65" s="17"/>
      <c r="D65" s="2" t="s">
        <v>5</v>
      </c>
      <c r="E65" s="5">
        <f t="shared" si="12"/>
        <v>0</v>
      </c>
      <c r="F65" s="5"/>
      <c r="G65" s="5"/>
      <c r="H65" s="5"/>
      <c r="I65" s="30"/>
    </row>
    <row r="66" spans="1:9" ht="45" hidden="1" x14ac:dyDescent="0.25">
      <c r="A66" s="18"/>
      <c r="B66" s="28"/>
      <c r="C66" s="18"/>
      <c r="D66" s="2" t="s">
        <v>6</v>
      </c>
      <c r="E66" s="5">
        <f t="shared" si="12"/>
        <v>0</v>
      </c>
      <c r="F66" s="5"/>
      <c r="G66" s="5"/>
      <c r="H66" s="5"/>
      <c r="I66" s="31"/>
    </row>
    <row r="67" spans="1:9" ht="33.75" hidden="1" x14ac:dyDescent="0.25">
      <c r="A67" s="18"/>
      <c r="B67" s="28"/>
      <c r="C67" s="18"/>
      <c r="D67" s="2" t="s">
        <v>7</v>
      </c>
      <c r="E67" s="5">
        <f t="shared" si="12"/>
        <v>0</v>
      </c>
      <c r="F67" s="5"/>
      <c r="G67" s="5"/>
      <c r="H67" s="5"/>
      <c r="I67" s="31"/>
    </row>
    <row r="68" spans="1:9" ht="22.5" hidden="1" x14ac:dyDescent="0.25">
      <c r="A68" s="18"/>
      <c r="B68" s="28"/>
      <c r="C68" s="18"/>
      <c r="D68" s="6" t="s">
        <v>11</v>
      </c>
      <c r="E68" s="5">
        <f t="shared" si="12"/>
        <v>0</v>
      </c>
      <c r="F68" s="5"/>
      <c r="G68" s="5"/>
      <c r="H68" s="5"/>
      <c r="I68" s="31"/>
    </row>
    <row r="69" spans="1:9" hidden="1" x14ac:dyDescent="0.25">
      <c r="A69" s="19"/>
      <c r="B69" s="29"/>
      <c r="C69" s="19"/>
      <c r="D69" s="2" t="s">
        <v>8</v>
      </c>
      <c r="E69" s="5">
        <f t="shared" si="12"/>
        <v>0</v>
      </c>
      <c r="F69" s="5">
        <f>SUM(F65:F67)</f>
        <v>0</v>
      </c>
      <c r="G69" s="5">
        <f>SUM(G65:G67)</f>
        <v>0</v>
      </c>
      <c r="H69" s="5">
        <f>SUM(H65:H67)</f>
        <v>0</v>
      </c>
      <c r="I69" s="32"/>
    </row>
    <row r="70" spans="1:9" ht="33.75" x14ac:dyDescent="0.25">
      <c r="A70" s="23"/>
      <c r="B70" s="33" t="s">
        <v>9</v>
      </c>
      <c r="C70" s="24"/>
      <c r="D70" s="2" t="s">
        <v>5</v>
      </c>
      <c r="E70" s="4">
        <f>SUM(F70:H70)</f>
        <v>1890000</v>
      </c>
      <c r="F70" s="4">
        <f t="shared" ref="F70:H74" si="16">F10+F15+F35+F40+F45+F50+F55+F60+F65+F30+F25+F20</f>
        <v>1890000</v>
      </c>
      <c r="G70" s="4">
        <f t="shared" si="16"/>
        <v>0</v>
      </c>
      <c r="H70" s="4">
        <f t="shared" si="16"/>
        <v>0</v>
      </c>
      <c r="I70" s="36"/>
    </row>
    <row r="71" spans="1:9" ht="33.75" x14ac:dyDescent="0.25">
      <c r="A71" s="23"/>
      <c r="B71" s="34"/>
      <c r="C71" s="24"/>
      <c r="D71" s="2" t="s">
        <v>38</v>
      </c>
      <c r="E71" s="4">
        <f t="shared" si="12"/>
        <v>10894530.07</v>
      </c>
      <c r="F71" s="4">
        <f t="shared" si="16"/>
        <v>10894530.07</v>
      </c>
      <c r="G71" s="4">
        <f t="shared" si="16"/>
        <v>0</v>
      </c>
      <c r="H71" s="4">
        <f t="shared" si="16"/>
        <v>0</v>
      </c>
      <c r="I71" s="36"/>
    </row>
    <row r="72" spans="1:9" ht="33.75" x14ac:dyDescent="0.25">
      <c r="A72" s="23"/>
      <c r="B72" s="34"/>
      <c r="C72" s="24"/>
      <c r="D72" s="2" t="s">
        <v>7</v>
      </c>
      <c r="E72" s="4">
        <f>SUM(F72:H72)</f>
        <v>105233494.67</v>
      </c>
      <c r="F72" s="4">
        <f t="shared" si="16"/>
        <v>34195451.549999997</v>
      </c>
      <c r="G72" s="4">
        <f t="shared" si="16"/>
        <v>35011090.560000002</v>
      </c>
      <c r="H72" s="4">
        <f t="shared" si="16"/>
        <v>36026952.560000002</v>
      </c>
      <c r="I72" s="36"/>
    </row>
    <row r="73" spans="1:9" ht="22.5" x14ac:dyDescent="0.25">
      <c r="A73" s="23"/>
      <c r="B73" s="34"/>
      <c r="C73" s="24"/>
      <c r="D73" s="6" t="s">
        <v>11</v>
      </c>
      <c r="E73" s="4">
        <f t="shared" si="12"/>
        <v>0</v>
      </c>
      <c r="F73" s="4">
        <f t="shared" si="16"/>
        <v>0</v>
      </c>
      <c r="G73" s="4">
        <f t="shared" si="16"/>
        <v>0</v>
      </c>
      <c r="H73" s="4">
        <f t="shared" si="16"/>
        <v>0</v>
      </c>
      <c r="I73" s="36"/>
    </row>
    <row r="74" spans="1:9" s="1" customFormat="1" x14ac:dyDescent="0.25">
      <c r="A74" s="23"/>
      <c r="B74" s="35"/>
      <c r="C74" s="24"/>
      <c r="D74" s="3" t="s">
        <v>8</v>
      </c>
      <c r="E74" s="4">
        <f>E14+E19+E39+E44+E49+E54+E59+E64+E69+E34+E29+E24</f>
        <v>118018024.74000001</v>
      </c>
      <c r="F74" s="4">
        <f t="shared" si="16"/>
        <v>46979981.619999997</v>
      </c>
      <c r="G74" s="4">
        <f t="shared" si="16"/>
        <v>35011090.560000002</v>
      </c>
      <c r="H74" s="4">
        <f t="shared" si="16"/>
        <v>36026952.560000002</v>
      </c>
      <c r="I74" s="36"/>
    </row>
    <row r="76" spans="1:9" x14ac:dyDescent="0.25">
      <c r="F76" s="15">
        <v>46799981.619999997</v>
      </c>
      <c r="G76" s="15">
        <f>G74+640809.44+300000</f>
        <v>35951900</v>
      </c>
      <c r="H76" s="15">
        <f>H74+656347.44+300000</f>
        <v>36983300</v>
      </c>
    </row>
    <row r="77" spans="1:9" x14ac:dyDescent="0.25">
      <c r="F77" s="15">
        <f>F74-F76</f>
        <v>180000</v>
      </c>
    </row>
  </sheetData>
  <mergeCells count="64">
    <mergeCell ref="I50:I54"/>
    <mergeCell ref="C50:C54"/>
    <mergeCell ref="B50:B54"/>
    <mergeCell ref="A50:A54"/>
    <mergeCell ref="I60:I64"/>
    <mergeCell ref="C60:C64"/>
    <mergeCell ref="B60:B64"/>
    <mergeCell ref="A60:A64"/>
    <mergeCell ref="I55:I59"/>
    <mergeCell ref="C55:C59"/>
    <mergeCell ref="B55:B59"/>
    <mergeCell ref="A55:A59"/>
    <mergeCell ref="B10:B14"/>
    <mergeCell ref="C10:C14"/>
    <mergeCell ref="I10:I14"/>
    <mergeCell ref="C7:C8"/>
    <mergeCell ref="G3:I3"/>
    <mergeCell ref="G2:J2"/>
    <mergeCell ref="E7:H7"/>
    <mergeCell ref="I20:I24"/>
    <mergeCell ref="C20:C24"/>
    <mergeCell ref="I30:I34"/>
    <mergeCell ref="D7:D8"/>
    <mergeCell ref="C25:C29"/>
    <mergeCell ref="I25:I29"/>
    <mergeCell ref="I40:I44"/>
    <mergeCell ref="C40:C44"/>
    <mergeCell ref="B40:B44"/>
    <mergeCell ref="I45:I49"/>
    <mergeCell ref="A30:A34"/>
    <mergeCell ref="B30:B34"/>
    <mergeCell ref="B20:B24"/>
    <mergeCell ref="A20:A24"/>
    <mergeCell ref="C30:C34"/>
    <mergeCell ref="A45:A49"/>
    <mergeCell ref="B45:B49"/>
    <mergeCell ref="C45:C49"/>
    <mergeCell ref="A40:A44"/>
    <mergeCell ref="A25:A29"/>
    <mergeCell ref="B25:B29"/>
    <mergeCell ref="C65:C69"/>
    <mergeCell ref="A65:A69"/>
    <mergeCell ref="B65:B69"/>
    <mergeCell ref="I65:I69"/>
    <mergeCell ref="B70:B74"/>
    <mergeCell ref="A70:A74"/>
    <mergeCell ref="C70:C74"/>
    <mergeCell ref="I70:I74"/>
    <mergeCell ref="G1:I1"/>
    <mergeCell ref="I35:I39"/>
    <mergeCell ref="A4:I4"/>
    <mergeCell ref="A5:I5"/>
    <mergeCell ref="A6:I6"/>
    <mergeCell ref="I15:I19"/>
    <mergeCell ref="A7:A8"/>
    <mergeCell ref="B7:B8"/>
    <mergeCell ref="A15:A19"/>
    <mergeCell ref="B15:B19"/>
    <mergeCell ref="C15:C19"/>
    <mergeCell ref="A10:A14"/>
    <mergeCell ref="I7:I8"/>
    <mergeCell ref="A35:A39"/>
    <mergeCell ref="B35:B39"/>
    <mergeCell ref="C35:C3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2018-08-08T14:36:42Z</dcterms:modified>
</cp:coreProperties>
</file>