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Лист1!$A$1:$K$158</definedName>
  </definedNames>
  <calcPr calcId="145621"/>
</workbook>
</file>

<file path=xl/calcChain.xml><?xml version="1.0" encoding="utf-8"?>
<calcChain xmlns="http://schemas.openxmlformats.org/spreadsheetml/2006/main">
  <c r="H155" i="1"/>
  <c r="G154"/>
  <c r="H154"/>
  <c r="I154"/>
  <c r="J154"/>
  <c r="F154"/>
  <c r="E152"/>
  <c r="E153"/>
  <c r="E151"/>
  <c r="G150"/>
  <c r="H150"/>
  <c r="I150"/>
  <c r="J150"/>
  <c r="F150"/>
  <c r="E148"/>
  <c r="E149"/>
  <c r="E147"/>
  <c r="H157"/>
  <c r="G157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58"/>
  <c r="I157"/>
  <c r="I158" s="1"/>
  <c r="J157"/>
  <c r="E156"/>
  <c r="G156"/>
  <c r="H156"/>
  <c r="I156"/>
  <c r="J156"/>
  <c r="F156"/>
  <c r="G155"/>
  <c r="E155" s="1"/>
  <c r="I155"/>
  <c r="J155"/>
  <c r="F155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E122" s="1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70" s="1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J158" l="1"/>
  <c r="F157"/>
  <c r="F158" s="1"/>
  <c r="E74"/>
  <c r="E58"/>
  <c r="G158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57" l="1"/>
  <c r="E158"/>
  <c r="E10"/>
  <c r="E14"/>
</calcChain>
</file>

<file path=xl/sharedStrings.xml><?xml version="1.0" encoding="utf-8"?>
<sst xmlns="http://schemas.openxmlformats.org/spreadsheetml/2006/main" count="280" uniqueCount="127">
  <si>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</si>
  <si>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</si>
  <si>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</si>
  <si>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</si>
  <si>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</si>
  <si>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</si>
  <si>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</si>
  <si>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</si>
  <si>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</si>
  <si>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</si>
  <si>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</si>
  <si>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</si>
  <si>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</si>
  <si>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</si>
  <si>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</si>
  <si>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</si>
  <si>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</si>
  <si>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</si>
  <si>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</si>
  <si>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</si>
  <si>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</si>
  <si>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</si>
  <si>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</si>
  <si>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</si>
  <si>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</si>
  <si>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</si>
  <si>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</si>
  <si>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</si>
  <si>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</si>
  <si>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</si>
  <si>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</si>
  <si>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</si>
  <si>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</si>
  <si>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</si>
  <si>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</si>
  <si>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</si>
  <si>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</si>
  <si>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</si>
  <si>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</si>
  <si>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</si>
  <si>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</si>
  <si>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</si>
  <si>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</si>
  <si>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</si>
  <si>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</si>
  <si>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</si>
  <si>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</si>
  <si>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</si>
  <si>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</si>
  <si>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</si>
  <si>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</si>
  <si>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</si>
  <si>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</si>
  <si>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</si>
  <si>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</si>
  <si>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</si>
  <si>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</si>
  <si>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</si>
  <si>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</si>
  <si>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</si>
  <si>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</si>
  <si>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</si>
  <si>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</si>
  <si>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</si>
  <si>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</si>
  <si>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</si>
  <si>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</si>
  <si>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</si>
  <si>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</si>
  <si>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</si>
  <si>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</si>
  <si>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</si>
  <si>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</si>
  <si>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</si>
  <si>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</si>
  <si>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</si>
  <si>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</si>
  <si>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</si>
  <si>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</si>
  <si>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</si>
  <si>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</si>
  <si>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</si>
  <si>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</si>
  <si>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</si>
  <si>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</si>
  <si>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</si>
  <si>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</si>
  <si>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</si>
  <si>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</si>
  <si>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</si>
  <si>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</si>
  <si>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</si>
  <si>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</si>
  <si>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</si>
  <si>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</si>
  <si>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</si>
  <si>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</si>
  <si>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</si>
  <si>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</si>
  <si>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</si>
  <si>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</si>
  <si>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</si>
  <si>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</si>
  <si>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</si>
  <si>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</si>
  <si>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</si>
  <si>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</si>
  <si>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</si>
  <si>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Сектор по охране окружающей среды администрации Трубчевского мунициапального района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</si>
  <si>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</si>
  <si>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</si>
  <si>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</si>
  <si>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</si>
  <si>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</si>
  <si>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</si>
  <si>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</si>
  <si>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</si>
  <si>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</si>
  <si>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</si>
  <si>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</si>
  <si>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</si>
  <si>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</si>
  <si>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Мероприятия по приобретению специализированной технике для предприятий ЖКХ за счет средств бюджета района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</si>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</sst>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8"/>
  <sheetViews>
    <sheetView tabSelected="1" view="pageBreakPreview" zoomScaleNormal="100" zoomScaleSheetLayoutView="100" workbookViewId="0">
      <selection activeCell="O11" sqref="O11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4" t="s">
        <v>79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>
      <c r="A2" s="44" t="s">
        <v>43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>
      <c r="A3" s="45" t="s">
        <v>80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6.5" customHeight="1">
      <c r="A4" s="39" t="s">
        <v>0</v>
      </c>
      <c r="B4" s="39" t="s">
        <v>1</v>
      </c>
      <c r="C4" s="39" t="s">
        <v>2</v>
      </c>
      <c r="D4" s="39" t="s">
        <v>3</v>
      </c>
      <c r="E4" s="49" t="s">
        <v>4</v>
      </c>
      <c r="F4" s="50"/>
      <c r="G4" s="50"/>
      <c r="H4" s="50"/>
      <c r="I4" s="50"/>
      <c r="J4" s="51"/>
      <c r="K4" s="39" t="s">
        <v>5</v>
      </c>
    </row>
    <row r="5" spans="1:11" ht="23.25" customHeight="1">
      <c r="A5" s="39"/>
      <c r="B5" s="39"/>
      <c r="C5" s="39"/>
      <c r="D5" s="39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9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1" t="s">
        <v>9</v>
      </c>
      <c r="B7" s="36" t="s">
        <v>10</v>
      </c>
      <c r="C7" s="3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3"/>
    </row>
    <row r="8" spans="1:11" ht="37.5" customHeight="1">
      <c r="A8" s="22"/>
      <c r="B8" s="36"/>
      <c r="C8" s="33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3"/>
    </row>
    <row r="9" spans="1:11" ht="33.75" customHeight="1">
      <c r="A9" s="22"/>
      <c r="B9" s="36"/>
      <c r="C9" s="33"/>
      <c r="D9" s="4" t="s">
        <v>13</v>
      </c>
      <c r="E9" s="14">
        <f t="shared" si="0"/>
        <v>86719069.329999998</v>
      </c>
      <c r="F9" s="14">
        <v>17574817.960000001</v>
      </c>
      <c r="G9" s="14">
        <v>16864330.199999999</v>
      </c>
      <c r="H9" s="7">
        <v>18665291.170000002</v>
      </c>
      <c r="I9" s="9">
        <v>16227130</v>
      </c>
      <c r="J9" s="7">
        <v>17387500</v>
      </c>
      <c r="K9" s="33"/>
    </row>
    <row r="10" spans="1:11" ht="24" customHeight="1">
      <c r="A10" s="23"/>
      <c r="B10" s="36"/>
      <c r="C10" s="33"/>
      <c r="D10" s="4" t="s">
        <v>14</v>
      </c>
      <c r="E10" s="14">
        <f t="shared" si="0"/>
        <v>86719069.329999998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18665291.170000002</v>
      </c>
      <c r="I10" s="14">
        <f t="shared" si="1"/>
        <v>16227130</v>
      </c>
      <c r="J10" s="14">
        <f t="shared" si="1"/>
        <v>17387500</v>
      </c>
      <c r="K10" s="33"/>
    </row>
    <row r="11" spans="1:11" ht="35.25" customHeight="1">
      <c r="A11" s="21" t="s">
        <v>66</v>
      </c>
      <c r="B11" s="36" t="s">
        <v>15</v>
      </c>
      <c r="C11" s="33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6" t="s">
        <v>77</v>
      </c>
    </row>
    <row r="12" spans="1:11" ht="36.75" customHeight="1">
      <c r="A12" s="22"/>
      <c r="B12" s="36"/>
      <c r="C12" s="33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7"/>
    </row>
    <row r="13" spans="1:11" ht="34.5" customHeight="1">
      <c r="A13" s="22"/>
      <c r="B13" s="36"/>
      <c r="C13" s="33"/>
      <c r="D13" s="4" t="s">
        <v>13</v>
      </c>
      <c r="E13" s="14">
        <f t="shared" si="2"/>
        <v>1574605.24</v>
      </c>
      <c r="F13" s="14">
        <v>440468.24</v>
      </c>
      <c r="G13" s="14">
        <v>358257</v>
      </c>
      <c r="H13" s="7">
        <v>395880</v>
      </c>
      <c r="I13" s="7">
        <v>180000</v>
      </c>
      <c r="J13" s="7">
        <v>200000</v>
      </c>
      <c r="K13" s="47"/>
    </row>
    <row r="14" spans="1:11" ht="309.75" customHeight="1">
      <c r="A14" s="23"/>
      <c r="B14" s="36"/>
      <c r="C14" s="33"/>
      <c r="D14" s="4" t="s">
        <v>14</v>
      </c>
      <c r="E14" s="14">
        <f t="shared" si="2"/>
        <v>1574605.24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395880</v>
      </c>
      <c r="I14" s="14">
        <f t="shared" si="3"/>
        <v>180000</v>
      </c>
      <c r="J14" s="14">
        <f t="shared" si="3"/>
        <v>200000</v>
      </c>
      <c r="K14" s="48"/>
    </row>
    <row r="15" spans="1:11" ht="36.75" customHeight="1">
      <c r="A15" s="21" t="s">
        <v>59</v>
      </c>
      <c r="B15" s="27" t="s">
        <v>83</v>
      </c>
      <c r="C15" s="21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2"/>
    </row>
    <row r="16" spans="1:11" ht="35.25" customHeight="1">
      <c r="A16" s="22"/>
      <c r="B16" s="28"/>
      <c r="C16" s="22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7"/>
    </row>
    <row r="17" spans="1:11" ht="35.25" customHeight="1">
      <c r="A17" s="22"/>
      <c r="B17" s="28"/>
      <c r="C17" s="22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7"/>
    </row>
    <row r="18" spans="1:11" ht="21.75" customHeight="1">
      <c r="A18" s="23"/>
      <c r="B18" s="29"/>
      <c r="C18" s="23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8"/>
    </row>
    <row r="19" spans="1:11" ht="38.25" customHeight="1">
      <c r="A19" s="33" t="s">
        <v>60</v>
      </c>
      <c r="B19" s="36" t="s">
        <v>45</v>
      </c>
      <c r="C19" s="33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3"/>
    </row>
    <row r="20" spans="1:11" ht="38.25" customHeight="1">
      <c r="A20" s="33"/>
      <c r="B20" s="36"/>
      <c r="C20" s="33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3"/>
    </row>
    <row r="21" spans="1:11" ht="33.75" customHeight="1">
      <c r="A21" s="33"/>
      <c r="B21" s="36"/>
      <c r="C21" s="33"/>
      <c r="D21" s="6" t="s">
        <v>13</v>
      </c>
      <c r="E21" s="14">
        <f t="shared" si="6"/>
        <v>4913300</v>
      </c>
      <c r="F21" s="14">
        <v>1900000</v>
      </c>
      <c r="G21" s="14">
        <v>100000</v>
      </c>
      <c r="H21" s="7">
        <v>2913300</v>
      </c>
      <c r="I21" s="7"/>
      <c r="J21" s="7"/>
      <c r="K21" s="33"/>
    </row>
    <row r="22" spans="1:11">
      <c r="A22" s="33"/>
      <c r="B22" s="36"/>
      <c r="C22" s="33"/>
      <c r="D22" s="6" t="s">
        <v>14</v>
      </c>
      <c r="E22" s="14">
        <f t="shared" si="6"/>
        <v>4913300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2913300</v>
      </c>
      <c r="I22" s="14">
        <f t="shared" si="7"/>
        <v>0</v>
      </c>
      <c r="J22" s="14">
        <f t="shared" si="7"/>
        <v>0</v>
      </c>
      <c r="K22" s="33"/>
    </row>
    <row r="23" spans="1:11" ht="33.75">
      <c r="A23" s="21" t="s">
        <v>17</v>
      </c>
      <c r="B23" s="27" t="s">
        <v>85</v>
      </c>
      <c r="C23" s="21" t="s">
        <v>118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1"/>
    </row>
    <row r="24" spans="1:11" ht="33.75">
      <c r="A24" s="22"/>
      <c r="B24" s="28"/>
      <c r="C24" s="22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2"/>
    </row>
    <row r="25" spans="1:11" ht="33.75">
      <c r="A25" s="22"/>
      <c r="B25" s="28"/>
      <c r="C25" s="22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2"/>
    </row>
    <row r="26" spans="1:11">
      <c r="A26" s="23"/>
      <c r="B26" s="29"/>
      <c r="C26" s="23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3"/>
    </row>
    <row r="27" spans="1:11" ht="38.25" customHeight="1">
      <c r="A27" s="33" t="s">
        <v>18</v>
      </c>
      <c r="B27" s="36" t="s">
        <v>16</v>
      </c>
      <c r="C27" s="33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3"/>
    </row>
    <row r="28" spans="1:11" ht="45" customHeight="1">
      <c r="A28" s="33"/>
      <c r="B28" s="36"/>
      <c r="C28" s="33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3"/>
    </row>
    <row r="29" spans="1:11" ht="33" customHeight="1">
      <c r="A29" s="33"/>
      <c r="B29" s="36"/>
      <c r="C29" s="33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3"/>
    </row>
    <row r="30" spans="1:11">
      <c r="A30" s="33"/>
      <c r="B30" s="36"/>
      <c r="C30" s="33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3"/>
    </row>
    <row r="31" spans="1:11" ht="33.75">
      <c r="A31" s="21" t="s">
        <v>21</v>
      </c>
      <c r="B31" s="27" t="s">
        <v>86</v>
      </c>
      <c r="C31" s="21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0"/>
    </row>
    <row r="32" spans="1:11" ht="33.75">
      <c r="A32" s="22"/>
      <c r="B32" s="28"/>
      <c r="C32" s="22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1"/>
    </row>
    <row r="33" spans="1:11" ht="33.75">
      <c r="A33" s="22"/>
      <c r="B33" s="28"/>
      <c r="C33" s="22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1"/>
    </row>
    <row r="34" spans="1:11">
      <c r="A34" s="23"/>
      <c r="B34" s="29"/>
      <c r="C34" s="23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2"/>
    </row>
    <row r="35" spans="1:11" ht="33.75">
      <c r="A35" s="21" t="s">
        <v>22</v>
      </c>
      <c r="B35" s="27" t="s">
        <v>19</v>
      </c>
      <c r="C35" s="21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0"/>
    </row>
    <row r="36" spans="1:11" ht="33.75">
      <c r="A36" s="22"/>
      <c r="B36" s="28"/>
      <c r="C36" s="22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1"/>
    </row>
    <row r="37" spans="1:11" ht="33.75">
      <c r="A37" s="22"/>
      <c r="B37" s="28"/>
      <c r="C37" s="22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1"/>
    </row>
    <row r="38" spans="1:11" ht="56.25" customHeight="1">
      <c r="A38" s="23"/>
      <c r="B38" s="29"/>
      <c r="C38" s="23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2"/>
    </row>
    <row r="39" spans="1:11" ht="35.25" customHeight="1">
      <c r="A39" s="21" t="s">
        <v>23</v>
      </c>
      <c r="B39" s="27" t="s">
        <v>88</v>
      </c>
      <c r="C39" s="21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0"/>
    </row>
    <row r="40" spans="1:11" ht="37.5" customHeight="1">
      <c r="A40" s="22"/>
      <c r="B40" s="28"/>
      <c r="C40" s="22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1"/>
    </row>
    <row r="41" spans="1:11" ht="39" customHeight="1">
      <c r="A41" s="22"/>
      <c r="B41" s="28"/>
      <c r="C41" s="22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1"/>
    </row>
    <row r="42" spans="1:11" ht="18.75" customHeight="1">
      <c r="A42" s="23"/>
      <c r="B42" s="29"/>
      <c r="C42" s="23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2"/>
    </row>
    <row r="43" spans="1:11" ht="36" customHeight="1">
      <c r="A43" s="21" t="s">
        <v>61</v>
      </c>
      <c r="B43" s="27" t="s">
        <v>90</v>
      </c>
      <c r="C43" s="21" t="s">
        <v>91</v>
      </c>
      <c r="D43" s="18" t="s">
        <v>11</v>
      </c>
      <c r="E43" s="14">
        <f>SUM(F43:J43)</f>
        <v>13889218</v>
      </c>
      <c r="F43" s="14"/>
      <c r="G43" s="14">
        <v>3886718</v>
      </c>
      <c r="H43" s="14">
        <v>10002500</v>
      </c>
      <c r="I43" s="14"/>
      <c r="J43" s="14"/>
      <c r="K43" s="30"/>
    </row>
    <row r="44" spans="1:11" ht="35.25" customHeight="1">
      <c r="A44" s="22"/>
      <c r="B44" s="28"/>
      <c r="C44" s="22"/>
      <c r="D44" s="18" t="s">
        <v>12</v>
      </c>
      <c r="E44" s="14">
        <f t="shared" ref="E44:E46" si="18">SUM(F44:J44)</f>
        <v>0</v>
      </c>
      <c r="F44" s="14"/>
      <c r="G44" s="14"/>
      <c r="H44" s="14"/>
      <c r="I44" s="14"/>
      <c r="J44" s="14"/>
      <c r="K44" s="31"/>
    </row>
    <row r="45" spans="1:11" ht="33.75" customHeight="1">
      <c r="A45" s="22"/>
      <c r="B45" s="28"/>
      <c r="C45" s="22"/>
      <c r="D45" s="18" t="s">
        <v>13</v>
      </c>
      <c r="E45" s="14">
        <f t="shared" si="18"/>
        <v>1154425</v>
      </c>
      <c r="F45" s="14">
        <v>1000000</v>
      </c>
      <c r="G45" s="14">
        <v>154300</v>
      </c>
      <c r="H45" s="14">
        <v>125</v>
      </c>
      <c r="I45" s="14"/>
      <c r="J45" s="14"/>
      <c r="K45" s="31"/>
    </row>
    <row r="46" spans="1:11" ht="16.5" customHeight="1">
      <c r="A46" s="23"/>
      <c r="B46" s="29"/>
      <c r="C46" s="23"/>
      <c r="D46" s="18" t="s">
        <v>14</v>
      </c>
      <c r="E46" s="14">
        <f t="shared" si="18"/>
        <v>15043643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10002625</v>
      </c>
      <c r="I46" s="14">
        <f t="shared" si="19"/>
        <v>0</v>
      </c>
      <c r="J46" s="14">
        <f t="shared" si="19"/>
        <v>0</v>
      </c>
      <c r="K46" s="32"/>
    </row>
    <row r="47" spans="1:11" ht="36.75" customHeight="1">
      <c r="A47" s="21" t="s">
        <v>62</v>
      </c>
      <c r="B47" s="27" t="s">
        <v>92</v>
      </c>
      <c r="C47" s="21" t="s">
        <v>91</v>
      </c>
      <c r="D47" s="18" t="s">
        <v>11</v>
      </c>
      <c r="E47" s="14">
        <f>SUM(F47:J47)</f>
        <v>0</v>
      </c>
      <c r="F47" s="14"/>
      <c r="G47" s="14"/>
      <c r="H47" s="14"/>
      <c r="I47" s="14"/>
      <c r="J47" s="14"/>
      <c r="K47" s="30"/>
    </row>
    <row r="48" spans="1:11" ht="37.5" customHeight="1">
      <c r="A48" s="22"/>
      <c r="B48" s="28"/>
      <c r="C48" s="22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1"/>
    </row>
    <row r="49" spans="1:11" ht="36" customHeight="1">
      <c r="A49" s="22"/>
      <c r="B49" s="28"/>
      <c r="C49" s="22"/>
      <c r="D49" s="18" t="s">
        <v>13</v>
      </c>
      <c r="E49" s="14">
        <f t="shared" si="20"/>
        <v>511800</v>
      </c>
      <c r="F49" s="14"/>
      <c r="G49" s="14">
        <v>196800</v>
      </c>
      <c r="H49" s="14">
        <v>315000</v>
      </c>
      <c r="I49" s="14"/>
      <c r="J49" s="14"/>
      <c r="K49" s="31"/>
    </row>
    <row r="50" spans="1:11" ht="17.25" customHeight="1">
      <c r="A50" s="23"/>
      <c r="B50" s="29"/>
      <c r="C50" s="23"/>
      <c r="D50" s="18" t="s">
        <v>14</v>
      </c>
      <c r="E50" s="14">
        <f t="shared" si="20"/>
        <v>511800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315000</v>
      </c>
      <c r="I50" s="14">
        <f t="shared" si="21"/>
        <v>0</v>
      </c>
      <c r="J50" s="14">
        <f t="shared" si="21"/>
        <v>0</v>
      </c>
      <c r="K50" s="32"/>
    </row>
    <row r="51" spans="1:11" ht="36" customHeight="1">
      <c r="A51" s="21" t="s">
        <v>63</v>
      </c>
      <c r="B51" s="27" t="s">
        <v>93</v>
      </c>
      <c r="C51" s="21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0"/>
    </row>
    <row r="52" spans="1:11" ht="36.75" customHeight="1">
      <c r="A52" s="22"/>
      <c r="B52" s="28"/>
      <c r="C52" s="22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1"/>
    </row>
    <row r="53" spans="1:11" ht="36.75" customHeight="1">
      <c r="A53" s="22"/>
      <c r="B53" s="28"/>
      <c r="C53" s="22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1"/>
    </row>
    <row r="54" spans="1:11" ht="17.25" customHeight="1">
      <c r="A54" s="23"/>
      <c r="B54" s="29"/>
      <c r="C54" s="23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2"/>
    </row>
    <row r="55" spans="1:11" ht="39.75" customHeight="1">
      <c r="A55" s="33" t="s">
        <v>64</v>
      </c>
      <c r="B55" s="36" t="s">
        <v>57</v>
      </c>
      <c r="C55" s="33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3"/>
    </row>
    <row r="56" spans="1:11" ht="38.25" customHeight="1">
      <c r="A56" s="33"/>
      <c r="B56" s="36"/>
      <c r="C56" s="33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3"/>
    </row>
    <row r="57" spans="1:11" ht="33.75" customHeight="1">
      <c r="A57" s="33"/>
      <c r="B57" s="36"/>
      <c r="C57" s="33"/>
      <c r="D57" s="4" t="s">
        <v>13</v>
      </c>
      <c r="E57" s="14">
        <f t="shared" si="24"/>
        <v>290000</v>
      </c>
      <c r="F57" s="14"/>
      <c r="G57" s="14"/>
      <c r="H57" s="7">
        <v>75000</v>
      </c>
      <c r="I57" s="7">
        <v>105000</v>
      </c>
      <c r="J57" s="7">
        <v>110000</v>
      </c>
      <c r="K57" s="33"/>
    </row>
    <row r="58" spans="1:11">
      <c r="A58" s="33"/>
      <c r="B58" s="36"/>
      <c r="C58" s="33"/>
      <c r="D58" s="4" t="s">
        <v>14</v>
      </c>
      <c r="E58" s="14">
        <f t="shared" si="24"/>
        <v>290000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75000</v>
      </c>
      <c r="I58" s="14">
        <f t="shared" si="25"/>
        <v>105000</v>
      </c>
      <c r="J58" s="14">
        <f t="shared" si="25"/>
        <v>110000</v>
      </c>
      <c r="K58" s="33"/>
    </row>
    <row r="59" spans="1:11" ht="39.75" customHeight="1">
      <c r="A59" s="33" t="s">
        <v>30</v>
      </c>
      <c r="B59" s="36" t="s">
        <v>24</v>
      </c>
      <c r="C59" s="21" t="s">
        <v>25</v>
      </c>
      <c r="D59" s="4" t="s">
        <v>11</v>
      </c>
      <c r="E59" s="7">
        <f>SUM(F59:J59)</f>
        <v>4884412.5</v>
      </c>
      <c r="F59" s="14">
        <v>2480940</v>
      </c>
      <c r="G59" s="14">
        <v>2403472.5</v>
      </c>
      <c r="H59" s="7"/>
      <c r="I59" s="7"/>
      <c r="J59" s="7"/>
      <c r="K59" s="21" t="s">
        <v>42</v>
      </c>
    </row>
    <row r="60" spans="1:11" ht="41.25" customHeight="1">
      <c r="A60" s="33"/>
      <c r="B60" s="36"/>
      <c r="C60" s="22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7"/>
    </row>
    <row r="61" spans="1:11" ht="33.75" customHeight="1">
      <c r="A61" s="33"/>
      <c r="B61" s="36"/>
      <c r="C61" s="22"/>
      <c r="D61" s="4" t="s">
        <v>13</v>
      </c>
      <c r="E61" s="14">
        <f t="shared" si="26"/>
        <v>2585700</v>
      </c>
      <c r="F61" s="14">
        <v>402750</v>
      </c>
      <c r="G61" s="14">
        <v>436995</v>
      </c>
      <c r="H61" s="7">
        <v>434970</v>
      </c>
      <c r="I61" s="7">
        <v>582660</v>
      </c>
      <c r="J61" s="7">
        <v>728325</v>
      </c>
      <c r="K61" s="47"/>
    </row>
    <row r="62" spans="1:11">
      <c r="A62" s="33"/>
      <c r="B62" s="36"/>
      <c r="C62" s="23"/>
      <c r="D62" s="4" t="s">
        <v>14</v>
      </c>
      <c r="E62" s="14">
        <f t="shared" si="26"/>
        <v>7470112.5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434970</v>
      </c>
      <c r="I62" s="14">
        <f t="shared" si="27"/>
        <v>582660</v>
      </c>
      <c r="J62" s="14">
        <f t="shared" si="27"/>
        <v>728325</v>
      </c>
      <c r="K62" s="48"/>
    </row>
    <row r="63" spans="1:11" ht="41.25" customHeight="1">
      <c r="A63" s="33" t="s">
        <v>65</v>
      </c>
      <c r="B63" s="36" t="s">
        <v>26</v>
      </c>
      <c r="C63" s="33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3"/>
    </row>
    <row r="64" spans="1:11" ht="39.75" customHeight="1">
      <c r="A64" s="33"/>
      <c r="B64" s="36"/>
      <c r="C64" s="33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3"/>
    </row>
    <row r="65" spans="1:11" ht="32.25" customHeight="1">
      <c r="A65" s="33"/>
      <c r="B65" s="36"/>
      <c r="C65" s="33"/>
      <c r="D65" s="4" t="s">
        <v>13</v>
      </c>
      <c r="E65" s="14">
        <f t="shared" si="28"/>
        <v>20913828.629999999</v>
      </c>
      <c r="F65" s="14">
        <v>3642800</v>
      </c>
      <c r="G65" s="14">
        <v>3076000</v>
      </c>
      <c r="H65" s="7">
        <v>5280028.63</v>
      </c>
      <c r="I65" s="7">
        <v>4150000</v>
      </c>
      <c r="J65" s="7">
        <v>4765000</v>
      </c>
      <c r="K65" s="33"/>
    </row>
    <row r="66" spans="1:11" ht="125.25" customHeight="1">
      <c r="A66" s="33"/>
      <c r="B66" s="36"/>
      <c r="C66" s="33"/>
      <c r="D66" s="4" t="s">
        <v>14</v>
      </c>
      <c r="E66" s="14">
        <f t="shared" si="28"/>
        <v>20913828.629999999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5280028.63</v>
      </c>
      <c r="I66" s="14">
        <f t="shared" si="29"/>
        <v>4150000</v>
      </c>
      <c r="J66" s="14">
        <f t="shared" si="29"/>
        <v>4765000</v>
      </c>
      <c r="K66" s="33"/>
    </row>
    <row r="67" spans="1:11" ht="41.25" customHeight="1">
      <c r="A67" s="33" t="s">
        <v>32</v>
      </c>
      <c r="B67" s="36" t="s">
        <v>27</v>
      </c>
      <c r="C67" s="33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3"/>
    </row>
    <row r="68" spans="1:11" ht="42" customHeight="1">
      <c r="A68" s="33"/>
      <c r="B68" s="36"/>
      <c r="C68" s="33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3"/>
    </row>
    <row r="69" spans="1:11" ht="36.75" customHeight="1">
      <c r="A69" s="33"/>
      <c r="B69" s="36"/>
      <c r="C69" s="33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3"/>
    </row>
    <row r="70" spans="1:11" ht="16.5" customHeight="1">
      <c r="A70" s="33"/>
      <c r="B70" s="36"/>
      <c r="C70" s="33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3"/>
    </row>
    <row r="71" spans="1:11" ht="40.5" customHeight="1">
      <c r="A71" s="33" t="s">
        <v>35</v>
      </c>
      <c r="B71" s="36" t="s">
        <v>51</v>
      </c>
      <c r="C71" s="33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3" t="s">
        <v>78</v>
      </c>
    </row>
    <row r="72" spans="1:11" ht="39.75" customHeight="1">
      <c r="A72" s="33"/>
      <c r="B72" s="36"/>
      <c r="C72" s="33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3"/>
    </row>
    <row r="73" spans="1:11" ht="40.5" customHeight="1">
      <c r="A73" s="33"/>
      <c r="B73" s="36"/>
      <c r="C73" s="33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3"/>
    </row>
    <row r="74" spans="1:11" ht="78" customHeight="1">
      <c r="A74" s="33"/>
      <c r="B74" s="36"/>
      <c r="C74" s="33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3"/>
    </row>
    <row r="75" spans="1:11" ht="39.75" customHeight="1">
      <c r="A75" s="33" t="s">
        <v>36</v>
      </c>
      <c r="B75" s="36" t="s">
        <v>31</v>
      </c>
      <c r="C75" s="33" t="s">
        <v>29</v>
      </c>
      <c r="D75" s="4" t="s">
        <v>11</v>
      </c>
      <c r="E75" s="7">
        <f>SUM(F75:J75)</f>
        <v>926805</v>
      </c>
      <c r="F75" s="14">
        <v>104701</v>
      </c>
      <c r="G75" s="14">
        <v>69904</v>
      </c>
      <c r="H75" s="7">
        <v>210200</v>
      </c>
      <c r="I75" s="7">
        <v>249700</v>
      </c>
      <c r="J75" s="7">
        <v>292300</v>
      </c>
      <c r="K75" s="33"/>
    </row>
    <row r="76" spans="1:11" ht="39.75" customHeight="1">
      <c r="A76" s="33"/>
      <c r="B76" s="36"/>
      <c r="C76" s="33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3"/>
    </row>
    <row r="77" spans="1:11" ht="34.5" customHeight="1">
      <c r="A77" s="33"/>
      <c r="B77" s="36"/>
      <c r="C77" s="33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3"/>
    </row>
    <row r="78" spans="1:11">
      <c r="A78" s="33"/>
      <c r="B78" s="36"/>
      <c r="C78" s="33"/>
      <c r="D78" s="4" t="s">
        <v>14</v>
      </c>
      <c r="E78" s="14">
        <f t="shared" si="34"/>
        <v>926805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210200</v>
      </c>
      <c r="I78" s="14">
        <f t="shared" si="35"/>
        <v>249700</v>
      </c>
      <c r="J78" s="14">
        <f t="shared" si="35"/>
        <v>292300</v>
      </c>
      <c r="K78" s="33"/>
    </row>
    <row r="79" spans="1:11" ht="36.75" customHeight="1">
      <c r="A79" s="33" t="s">
        <v>37</v>
      </c>
      <c r="B79" s="36" t="s">
        <v>52</v>
      </c>
      <c r="C79" s="33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3" t="s">
        <v>76</v>
      </c>
    </row>
    <row r="80" spans="1:11" ht="33.75">
      <c r="A80" s="33"/>
      <c r="B80" s="36"/>
      <c r="C80" s="33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3"/>
    </row>
    <row r="81" spans="1:11" ht="33" customHeight="1">
      <c r="A81" s="33"/>
      <c r="B81" s="36"/>
      <c r="C81" s="33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3"/>
    </row>
    <row r="82" spans="1:11" ht="105.75" customHeight="1">
      <c r="A82" s="33"/>
      <c r="B82" s="36"/>
      <c r="C82" s="33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3"/>
    </row>
    <row r="83" spans="1:11" ht="38.25" customHeight="1">
      <c r="A83" s="33" t="s">
        <v>38</v>
      </c>
      <c r="B83" s="36" t="s">
        <v>33</v>
      </c>
      <c r="C83" s="33" t="s">
        <v>34</v>
      </c>
      <c r="D83" s="4" t="s">
        <v>11</v>
      </c>
      <c r="E83" s="7">
        <f>SUM(F83:J83)</f>
        <v>834179</v>
      </c>
      <c r="F83" s="14">
        <v>135000</v>
      </c>
      <c r="G83" s="14">
        <v>142000</v>
      </c>
      <c r="H83" s="7">
        <v>174579</v>
      </c>
      <c r="I83" s="7">
        <v>189800</v>
      </c>
      <c r="J83" s="7">
        <v>192800</v>
      </c>
      <c r="K83" s="33"/>
    </row>
    <row r="84" spans="1:11" ht="42" customHeight="1">
      <c r="A84" s="33"/>
      <c r="B84" s="36"/>
      <c r="C84" s="33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3"/>
    </row>
    <row r="85" spans="1:11" ht="33" customHeight="1">
      <c r="A85" s="33"/>
      <c r="B85" s="36"/>
      <c r="C85" s="33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3"/>
    </row>
    <row r="86" spans="1:11">
      <c r="A86" s="33"/>
      <c r="B86" s="36"/>
      <c r="C86" s="33"/>
      <c r="D86" s="4" t="s">
        <v>14</v>
      </c>
      <c r="E86" s="14">
        <f t="shared" si="38"/>
        <v>834179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174579</v>
      </c>
      <c r="I86" s="14">
        <f t="shared" si="39"/>
        <v>189800</v>
      </c>
      <c r="J86" s="14">
        <f t="shared" si="39"/>
        <v>192800</v>
      </c>
      <c r="K86" s="33"/>
    </row>
    <row r="87" spans="1:11" ht="41.25" customHeight="1">
      <c r="A87" s="33" t="s">
        <v>95</v>
      </c>
      <c r="B87" s="36" t="s">
        <v>53</v>
      </c>
      <c r="C87" s="21" t="s">
        <v>47</v>
      </c>
      <c r="D87" s="4" t="s">
        <v>11</v>
      </c>
      <c r="E87" s="7">
        <f>SUM(F87:J87)</f>
        <v>1173900</v>
      </c>
      <c r="F87" s="14">
        <v>172200</v>
      </c>
      <c r="G87" s="14">
        <v>220800</v>
      </c>
      <c r="H87" s="7">
        <v>260300</v>
      </c>
      <c r="I87" s="7">
        <v>260300</v>
      </c>
      <c r="J87" s="7">
        <v>260300</v>
      </c>
      <c r="K87" s="33"/>
    </row>
    <row r="88" spans="1:11" ht="40.5" customHeight="1">
      <c r="A88" s="33"/>
      <c r="B88" s="36"/>
      <c r="C88" s="37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3"/>
    </row>
    <row r="89" spans="1:11" ht="35.25" customHeight="1">
      <c r="A89" s="33"/>
      <c r="B89" s="36"/>
      <c r="C89" s="37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3"/>
    </row>
    <row r="90" spans="1:11" ht="16.5" customHeight="1">
      <c r="A90" s="33"/>
      <c r="B90" s="36"/>
      <c r="C90" s="38"/>
      <c r="D90" s="4" t="s">
        <v>14</v>
      </c>
      <c r="E90" s="14">
        <f t="shared" si="40"/>
        <v>1173900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260300</v>
      </c>
      <c r="I90" s="14">
        <f t="shared" si="41"/>
        <v>260300</v>
      </c>
      <c r="J90" s="14">
        <f t="shared" si="41"/>
        <v>260300</v>
      </c>
      <c r="K90" s="33"/>
    </row>
    <row r="91" spans="1:11" ht="52.5" customHeight="1">
      <c r="A91" s="21" t="s">
        <v>96</v>
      </c>
      <c r="B91" s="27" t="s">
        <v>97</v>
      </c>
      <c r="C91" s="21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1"/>
    </row>
    <row r="92" spans="1:11" ht="49.5" customHeight="1">
      <c r="A92" s="22"/>
      <c r="B92" s="28"/>
      <c r="C92" s="22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2"/>
    </row>
    <row r="93" spans="1:11" ht="54" customHeight="1">
      <c r="A93" s="22"/>
      <c r="B93" s="28"/>
      <c r="C93" s="22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2"/>
    </row>
    <row r="94" spans="1:11" ht="116.25" customHeight="1">
      <c r="A94" s="23"/>
      <c r="B94" s="29"/>
      <c r="C94" s="23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3"/>
    </row>
    <row r="95" spans="1:11" ht="39.75" customHeight="1">
      <c r="A95" s="21" t="s">
        <v>99</v>
      </c>
      <c r="B95" s="27" t="s">
        <v>54</v>
      </c>
      <c r="C95" s="21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1"/>
    </row>
    <row r="96" spans="1:11" ht="42" customHeight="1">
      <c r="A96" s="22"/>
      <c r="B96" s="34"/>
      <c r="C96" s="25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2"/>
    </row>
    <row r="97" spans="1:11" ht="33" customHeight="1">
      <c r="A97" s="22"/>
      <c r="B97" s="34"/>
      <c r="C97" s="25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2"/>
    </row>
    <row r="98" spans="1:11" ht="95.25" customHeight="1">
      <c r="A98" s="23"/>
      <c r="B98" s="35"/>
      <c r="C98" s="26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3"/>
    </row>
    <row r="99" spans="1:11" ht="39" customHeight="1">
      <c r="A99" s="21" t="s">
        <v>100</v>
      </c>
      <c r="B99" s="27" t="s">
        <v>101</v>
      </c>
      <c r="C99" s="21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1"/>
    </row>
    <row r="100" spans="1:11" ht="36.75" customHeight="1">
      <c r="A100" s="22"/>
      <c r="B100" s="28"/>
      <c r="C100" s="22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2"/>
    </row>
    <row r="101" spans="1:11" ht="37.5" customHeight="1">
      <c r="A101" s="22"/>
      <c r="B101" s="28"/>
      <c r="C101" s="22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2"/>
    </row>
    <row r="102" spans="1:11" ht="14.25" customHeight="1">
      <c r="A102" s="23"/>
      <c r="B102" s="29"/>
      <c r="C102" s="23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3"/>
    </row>
    <row r="103" spans="1:11" ht="36.75" customHeight="1">
      <c r="A103" s="21" t="s">
        <v>103</v>
      </c>
      <c r="B103" s="27" t="s">
        <v>104</v>
      </c>
      <c r="C103" s="21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1"/>
    </row>
    <row r="104" spans="1:11" ht="38.25" customHeight="1">
      <c r="A104" s="22"/>
      <c r="B104" s="28"/>
      <c r="C104" s="22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2"/>
    </row>
    <row r="105" spans="1:11" ht="35.25" customHeight="1">
      <c r="A105" s="22"/>
      <c r="B105" s="28"/>
      <c r="C105" s="22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2"/>
    </row>
    <row r="106" spans="1:11" ht="23.25" customHeight="1">
      <c r="A106" s="23"/>
      <c r="B106" s="29"/>
      <c r="C106" s="23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3"/>
    </row>
    <row r="107" spans="1:11" ht="44.25" customHeight="1">
      <c r="A107" s="21" t="s">
        <v>105</v>
      </c>
      <c r="B107" s="27" t="s">
        <v>44</v>
      </c>
      <c r="C107" s="21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1"/>
    </row>
    <row r="108" spans="1:11" ht="45.75" customHeight="1">
      <c r="A108" s="22"/>
      <c r="B108" s="28"/>
      <c r="C108" s="22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2"/>
    </row>
    <row r="109" spans="1:11" ht="31.5" customHeight="1">
      <c r="A109" s="22"/>
      <c r="B109" s="28"/>
      <c r="C109" s="22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2"/>
    </row>
    <row r="110" spans="1:11" ht="21.75" customHeight="1">
      <c r="A110" s="23"/>
      <c r="B110" s="29"/>
      <c r="C110" s="23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3"/>
    </row>
    <row r="111" spans="1:11" ht="36.75" customHeight="1">
      <c r="A111" s="21" t="s">
        <v>106</v>
      </c>
      <c r="B111" s="27" t="s">
        <v>107</v>
      </c>
      <c r="C111" s="21" t="s">
        <v>108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1"/>
    </row>
    <row r="112" spans="1:11" ht="33.75" customHeight="1">
      <c r="A112" s="22"/>
      <c r="B112" s="28"/>
      <c r="C112" s="22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2"/>
    </row>
    <row r="113" spans="1:11" ht="36.75" customHeight="1">
      <c r="A113" s="22"/>
      <c r="B113" s="28"/>
      <c r="C113" s="22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2"/>
    </row>
    <row r="114" spans="1:11" ht="21.75" customHeight="1">
      <c r="A114" s="23"/>
      <c r="B114" s="29"/>
      <c r="C114" s="23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3"/>
    </row>
    <row r="115" spans="1:11" ht="35.25" customHeight="1">
      <c r="A115" s="21" t="s">
        <v>109</v>
      </c>
      <c r="B115" s="27" t="s">
        <v>110</v>
      </c>
      <c r="C115" s="21" t="s">
        <v>111</v>
      </c>
      <c r="D115" s="18" t="s">
        <v>11</v>
      </c>
      <c r="E115" s="14">
        <f>SUM(F115:J115)</f>
        <v>0</v>
      </c>
      <c r="F115" s="14"/>
      <c r="G115" s="14"/>
      <c r="H115" s="14"/>
      <c r="I115" s="14"/>
      <c r="J115" s="14"/>
      <c r="K115" s="21"/>
    </row>
    <row r="116" spans="1:11" ht="35.25" customHeight="1">
      <c r="A116" s="22"/>
      <c r="B116" s="28"/>
      <c r="C116" s="22"/>
      <c r="D116" s="18" t="s">
        <v>12</v>
      </c>
      <c r="E116" s="14">
        <f t="shared" ref="E116:E118" si="54">SUM(F116:J116)</f>
        <v>0</v>
      </c>
      <c r="F116" s="14"/>
      <c r="G116" s="14"/>
      <c r="H116" s="14"/>
      <c r="I116" s="14"/>
      <c r="J116" s="14"/>
      <c r="K116" s="22"/>
    </row>
    <row r="117" spans="1:11" ht="36.75" customHeight="1">
      <c r="A117" s="22"/>
      <c r="B117" s="28"/>
      <c r="C117" s="22"/>
      <c r="D117" s="18" t="s">
        <v>13</v>
      </c>
      <c r="E117" s="14">
        <f t="shared" si="54"/>
        <v>600000</v>
      </c>
      <c r="F117" s="14"/>
      <c r="G117" s="14">
        <v>400000</v>
      </c>
      <c r="H117" s="14">
        <v>200000</v>
      </c>
      <c r="I117" s="14"/>
      <c r="J117" s="14"/>
      <c r="K117" s="22"/>
    </row>
    <row r="118" spans="1:11" ht="16.5" customHeight="1">
      <c r="A118" s="23"/>
      <c r="B118" s="29"/>
      <c r="C118" s="23"/>
      <c r="D118" s="18" t="s">
        <v>14</v>
      </c>
      <c r="E118" s="14">
        <f t="shared" si="54"/>
        <v>600000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200000</v>
      </c>
      <c r="I118" s="14">
        <f t="shared" si="55"/>
        <v>0</v>
      </c>
      <c r="J118" s="14">
        <f t="shared" si="55"/>
        <v>0</v>
      </c>
      <c r="K118" s="23"/>
    </row>
    <row r="119" spans="1:11" ht="37.5" customHeight="1">
      <c r="A119" s="21" t="s">
        <v>112</v>
      </c>
      <c r="B119" s="27" t="s">
        <v>55</v>
      </c>
      <c r="C119" s="21" t="s">
        <v>72</v>
      </c>
      <c r="D119" s="10" t="s">
        <v>11</v>
      </c>
      <c r="E119" s="11">
        <f>SUM(F119:J119)</f>
        <v>7187786.9400000004</v>
      </c>
      <c r="F119" s="14"/>
      <c r="G119" s="14"/>
      <c r="H119" s="11">
        <v>7187786.9400000004</v>
      </c>
      <c r="I119" s="11"/>
      <c r="J119" s="11"/>
      <c r="K119" s="24"/>
    </row>
    <row r="120" spans="1:11" ht="39" customHeight="1">
      <c r="A120" s="22"/>
      <c r="B120" s="22"/>
      <c r="C120" s="22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5"/>
    </row>
    <row r="121" spans="1:11" ht="33.75" customHeight="1">
      <c r="A121" s="22"/>
      <c r="B121" s="22"/>
      <c r="C121" s="22"/>
      <c r="D121" s="10" t="s">
        <v>13</v>
      </c>
      <c r="E121" s="14">
        <f t="shared" si="56"/>
        <v>12320220</v>
      </c>
      <c r="F121" s="14"/>
      <c r="G121" s="14">
        <v>28220</v>
      </c>
      <c r="H121" s="11">
        <v>3793000</v>
      </c>
      <c r="I121" s="11">
        <v>4723000</v>
      </c>
      <c r="J121" s="11">
        <v>3776000</v>
      </c>
      <c r="K121" s="25"/>
    </row>
    <row r="122" spans="1:11" ht="21.75" customHeight="1">
      <c r="A122" s="23"/>
      <c r="B122" s="23"/>
      <c r="C122" s="23"/>
      <c r="D122" s="10" t="s">
        <v>14</v>
      </c>
      <c r="E122" s="14">
        <f t="shared" si="56"/>
        <v>19508006.940000001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10980786.940000001</v>
      </c>
      <c r="I122" s="14">
        <f t="shared" si="57"/>
        <v>4723000</v>
      </c>
      <c r="J122" s="14">
        <f t="shared" si="57"/>
        <v>3776000</v>
      </c>
      <c r="K122" s="26"/>
    </row>
    <row r="123" spans="1:11" ht="36" customHeight="1">
      <c r="A123" s="21" t="s">
        <v>113</v>
      </c>
      <c r="B123" s="21" t="s">
        <v>114</v>
      </c>
      <c r="C123" s="21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4"/>
    </row>
    <row r="124" spans="1:11" ht="33.75" customHeight="1">
      <c r="A124" s="22"/>
      <c r="B124" s="22"/>
      <c r="C124" s="22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5"/>
    </row>
    <row r="125" spans="1:11" ht="36.75" customHeight="1">
      <c r="A125" s="22"/>
      <c r="B125" s="22"/>
      <c r="C125" s="22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5"/>
    </row>
    <row r="126" spans="1:11" ht="38.25" customHeight="1">
      <c r="A126" s="23"/>
      <c r="B126" s="23"/>
      <c r="C126" s="23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6"/>
    </row>
    <row r="127" spans="1:11" ht="33.75" customHeight="1">
      <c r="A127" s="21" t="s">
        <v>115</v>
      </c>
      <c r="B127" s="21" t="s">
        <v>49</v>
      </c>
      <c r="C127" s="21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4"/>
    </row>
    <row r="128" spans="1:11" ht="33" customHeight="1">
      <c r="A128" s="22"/>
      <c r="B128" s="22"/>
      <c r="C128" s="25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5"/>
    </row>
    <row r="129" spans="1:11" ht="32.25" customHeight="1">
      <c r="A129" s="22"/>
      <c r="B129" s="22"/>
      <c r="C129" s="25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5"/>
    </row>
    <row r="130" spans="1:11" ht="24.75" customHeight="1">
      <c r="A130" s="23"/>
      <c r="B130" s="23"/>
      <c r="C130" s="26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6"/>
    </row>
    <row r="131" spans="1:11" ht="32.25" customHeight="1">
      <c r="A131" s="21" t="s">
        <v>116</v>
      </c>
      <c r="B131" s="21" t="s">
        <v>56</v>
      </c>
      <c r="C131" s="21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4"/>
    </row>
    <row r="132" spans="1:11" ht="33" customHeight="1">
      <c r="A132" s="22"/>
      <c r="B132" s="25"/>
      <c r="C132" s="22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5"/>
    </row>
    <row r="133" spans="1:11" ht="32.25" customHeight="1">
      <c r="A133" s="22"/>
      <c r="B133" s="25"/>
      <c r="C133" s="22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5"/>
    </row>
    <row r="134" spans="1:11" ht="22.5" customHeight="1">
      <c r="A134" s="23"/>
      <c r="B134" s="26"/>
      <c r="C134" s="23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6"/>
    </row>
    <row r="135" spans="1:11" ht="22.5" customHeight="1">
      <c r="A135" s="21" t="s">
        <v>117</v>
      </c>
      <c r="B135" s="21" t="s">
        <v>58</v>
      </c>
      <c r="C135" s="21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4"/>
    </row>
    <row r="136" spans="1:11" ht="22.5" customHeight="1">
      <c r="A136" s="22"/>
      <c r="B136" s="22"/>
      <c r="C136" s="22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5"/>
    </row>
    <row r="137" spans="1:11" ht="37.5" customHeight="1">
      <c r="A137" s="22"/>
      <c r="B137" s="22"/>
      <c r="C137" s="22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5"/>
    </row>
    <row r="138" spans="1:11" ht="128.25" customHeight="1">
      <c r="A138" s="23"/>
      <c r="B138" s="23"/>
      <c r="C138" s="23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6"/>
    </row>
    <row r="139" spans="1:11" ht="36" customHeight="1">
      <c r="A139" s="21" t="s">
        <v>119</v>
      </c>
      <c r="B139" s="21" t="s">
        <v>120</v>
      </c>
      <c r="C139" s="21" t="s">
        <v>94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4"/>
    </row>
    <row r="140" spans="1:11" ht="32.25" customHeight="1">
      <c r="A140" s="22"/>
      <c r="B140" s="22"/>
      <c r="C140" s="22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5"/>
    </row>
    <row r="141" spans="1:11" ht="36" customHeight="1">
      <c r="A141" s="22"/>
      <c r="B141" s="22"/>
      <c r="C141" s="22"/>
      <c r="D141" s="19" t="s">
        <v>13</v>
      </c>
      <c r="E141" s="14">
        <f t="shared" si="66"/>
        <v>260000</v>
      </c>
      <c r="F141" s="14"/>
      <c r="G141" s="14"/>
      <c r="H141" s="14">
        <v>260000</v>
      </c>
      <c r="I141" s="14"/>
      <c r="J141" s="14"/>
      <c r="K141" s="25"/>
    </row>
    <row r="142" spans="1:11" ht="15" customHeight="1">
      <c r="A142" s="23"/>
      <c r="B142" s="23"/>
      <c r="C142" s="23"/>
      <c r="D142" s="19" t="s">
        <v>14</v>
      </c>
      <c r="E142" s="14">
        <f t="shared" si="66"/>
        <v>260000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260000</v>
      </c>
      <c r="I142" s="14">
        <f t="shared" si="67"/>
        <v>0</v>
      </c>
      <c r="J142" s="14">
        <f t="shared" si="67"/>
        <v>0</v>
      </c>
      <c r="K142" s="26"/>
    </row>
    <row r="143" spans="1:11" ht="39" customHeight="1">
      <c r="A143" s="21" t="s">
        <v>121</v>
      </c>
      <c r="B143" s="21" t="s">
        <v>122</v>
      </c>
      <c r="C143" s="21"/>
      <c r="D143" s="20" t="s">
        <v>11</v>
      </c>
      <c r="E143" s="14">
        <f>SUM(F143:J143)</f>
        <v>0</v>
      </c>
      <c r="F143" s="14"/>
      <c r="G143" s="14"/>
      <c r="H143" s="14"/>
      <c r="I143" s="14"/>
      <c r="J143" s="14"/>
      <c r="K143" s="24"/>
    </row>
    <row r="144" spans="1:11" ht="35.25" customHeight="1">
      <c r="A144" s="22"/>
      <c r="B144" s="22"/>
      <c r="C144" s="22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5"/>
    </row>
    <row r="145" spans="1:11" ht="34.5" customHeight="1">
      <c r="A145" s="22"/>
      <c r="B145" s="22"/>
      <c r="C145" s="22"/>
      <c r="D145" s="20" t="s">
        <v>13</v>
      </c>
      <c r="E145" s="14">
        <f t="shared" si="68"/>
        <v>330000</v>
      </c>
      <c r="F145" s="14"/>
      <c r="G145" s="14"/>
      <c r="H145" s="14">
        <v>330000</v>
      </c>
      <c r="I145" s="14"/>
      <c r="J145" s="14"/>
      <c r="K145" s="25"/>
    </row>
    <row r="146" spans="1:11" ht="15" customHeight="1">
      <c r="A146" s="23"/>
      <c r="B146" s="23"/>
      <c r="C146" s="23"/>
      <c r="D146" s="20" t="s">
        <v>14</v>
      </c>
      <c r="E146" s="14">
        <f t="shared" si="68"/>
        <v>330000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330000</v>
      </c>
      <c r="I146" s="14">
        <f t="shared" si="69"/>
        <v>0</v>
      </c>
      <c r="J146" s="14">
        <f t="shared" si="69"/>
        <v>0</v>
      </c>
      <c r="K146" s="26"/>
    </row>
    <row r="147" spans="1:11" ht="36" customHeight="1">
      <c r="A147" s="21" t="s">
        <v>123</v>
      </c>
      <c r="B147" s="21" t="s">
        <v>124</v>
      </c>
      <c r="C147" s="21"/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4"/>
    </row>
    <row r="148" spans="1:11" ht="36" customHeight="1">
      <c r="A148" s="22"/>
      <c r="B148" s="22"/>
      <c r="C148" s="22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5"/>
    </row>
    <row r="149" spans="1:11" ht="36" customHeight="1">
      <c r="A149" s="22"/>
      <c r="B149" s="22"/>
      <c r="C149" s="22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5"/>
    </row>
    <row r="150" spans="1:11" ht="15" customHeight="1">
      <c r="A150" s="23"/>
      <c r="B150" s="23"/>
      <c r="C150" s="23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6"/>
    </row>
    <row r="151" spans="1:11" ht="37.5" customHeight="1">
      <c r="A151" s="21" t="s">
        <v>125</v>
      </c>
      <c r="B151" s="21" t="s">
        <v>126</v>
      </c>
      <c r="C151" s="21"/>
      <c r="D151" s="20" t="s">
        <v>11</v>
      </c>
      <c r="E151" s="14">
        <f>SUM(F151:J151)</f>
        <v>40000000</v>
      </c>
      <c r="F151" s="14"/>
      <c r="G151" s="14"/>
      <c r="H151" s="14">
        <v>40000000</v>
      </c>
      <c r="I151" s="14"/>
      <c r="J151" s="14"/>
      <c r="K151" s="24"/>
    </row>
    <row r="152" spans="1:11" ht="33.75" customHeight="1">
      <c r="A152" s="22"/>
      <c r="B152" s="22"/>
      <c r="C152" s="22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5"/>
    </row>
    <row r="153" spans="1:11" ht="33.75" customHeight="1">
      <c r="A153" s="22"/>
      <c r="B153" s="22"/>
      <c r="C153" s="22"/>
      <c r="D153" s="20" t="s">
        <v>13</v>
      </c>
      <c r="E153" s="14">
        <f t="shared" si="72"/>
        <v>0</v>
      </c>
      <c r="F153" s="14"/>
      <c r="G153" s="14"/>
      <c r="H153" s="14"/>
      <c r="I153" s="14"/>
      <c r="J153" s="14"/>
      <c r="K153" s="25"/>
    </row>
    <row r="154" spans="1:11" ht="15" customHeight="1">
      <c r="A154" s="23"/>
      <c r="B154" s="23"/>
      <c r="C154" s="23"/>
      <c r="D154" s="20" t="s">
        <v>14</v>
      </c>
      <c r="E154" s="14">
        <f t="shared" si="72"/>
        <v>40000000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40000000</v>
      </c>
      <c r="I154" s="14">
        <f t="shared" si="73"/>
        <v>0</v>
      </c>
      <c r="J154" s="14">
        <f t="shared" si="73"/>
        <v>0</v>
      </c>
      <c r="K154" s="26"/>
    </row>
    <row r="155" spans="1:11" ht="45.75" customHeight="1">
      <c r="A155" s="33"/>
      <c r="B155" s="41" t="s">
        <v>41</v>
      </c>
      <c r="C155" s="39"/>
      <c r="D155" s="4" t="s">
        <v>11</v>
      </c>
      <c r="E155" s="8">
        <f>SUM(F155:J155)</f>
        <v>147048385.44</v>
      </c>
      <c r="F155" s="8">
        <f>F7+F11+F15+F19+F23+F27+F31+F35+F39+F43+F47+F51+F55+F59+F63+F67+F71+F75+F79+F83+F87+F91+F95+F99+F103+F107+F111+F115+F119+F123+F127+F131+F135</f>
        <v>22252178</v>
      </c>
      <c r="G155" s="8">
        <f>G7+G11+G15+G19+G23+G27+G31+G35+G39+G43+G47+G51+G55+G59+G63+G67+G71+G75+G79+G83+G87+G91+G95+G99+G103+G107+G111+G115+G119+G123+G127+G131+G135</f>
        <v>20822519.5</v>
      </c>
      <c r="H155" s="8">
        <f>H7+H11+H15+H19+H23+H27+H31+H35+H39+H43+H47+H51+H55+H59+H63+H67+H71+H75+H79+H83+H87+H91+H95+H99+H103+H107+H111+H115+H119+H123+H127+H131+H135+H147+H151</f>
        <v>74024127.939999998</v>
      </c>
      <c r="I155" s="8">
        <f>I7+I11+I15+I19+I23+I27+I31+I35+I39+I43+I47+I51+I55+I59+I63+I67+I71+I75+I79+I83+I87+I91+I95+I99+I103+I107+I111+I115+I119+I123+I127+I131+I135</f>
        <v>14954590</v>
      </c>
      <c r="J155" s="8">
        <f>J7+J11+J15+J19+J23+J27+J31+J35+J39+J43+J47+J51+J55+J59+J63+J67+J71+J75+J79+J83+J87+J91+J95+J99+J103+J107+J111+J115+J119+J123+J127+J131+J135</f>
        <v>14994970</v>
      </c>
      <c r="K155" s="40"/>
    </row>
    <row r="156" spans="1:11" ht="39" customHeight="1">
      <c r="A156" s="33"/>
      <c r="B156" s="42"/>
      <c r="C156" s="39"/>
      <c r="D156" s="4" t="s">
        <v>12</v>
      </c>
      <c r="E156" s="8">
        <f t="shared" ref="E156:E158" si="74">SUM(F156:J156)</f>
        <v>15400325</v>
      </c>
      <c r="F156" s="8">
        <f>F8+F12+F16+F20+F24+F28+F32+F36+F40+F44+F48+F52+F56+F60+F64+F68+F72+F80+F84+F88+F92+F96+F100+F104+F108+F112+F120+F124+F128+F132+F136</f>
        <v>2742850</v>
      </c>
      <c r="G156" s="8">
        <f t="shared" ref="G156:J156" si="75">G8+G12+G16+G20+G24+G28+G32+G36+G40+G44+G48+G52+G56+G60+G64+G68+G72+G80+G84+G88+G92+G96+G100+G104+G108+G112+G120+G124+G128+G132+G136</f>
        <v>12657475</v>
      </c>
      <c r="H156" s="8">
        <f t="shared" si="75"/>
        <v>0</v>
      </c>
      <c r="I156" s="8">
        <f t="shared" si="75"/>
        <v>0</v>
      </c>
      <c r="J156" s="8">
        <f t="shared" si="75"/>
        <v>0</v>
      </c>
      <c r="K156" s="40"/>
    </row>
    <row r="157" spans="1:11" ht="33.75" customHeight="1">
      <c r="A157" s="33"/>
      <c r="B157" s="42"/>
      <c r="C157" s="39"/>
      <c r="D157" s="4" t="s">
        <v>13</v>
      </c>
      <c r="E157" s="8">
        <f t="shared" si="74"/>
        <v>137730337</v>
      </c>
      <c r="F157" s="8">
        <f>F9+F13+F17+F21+F29+F33+F37+F41+F45+F49+F53+F57+F61+F65+F69+F73+F81+F85+F89+F93+F97+F101+F109+F117+F121+F125+F129+F133+F137+E25+F145</f>
        <v>26086072</v>
      </c>
      <c r="G157" s="8">
        <f>G9+G13+G17+G21+G29+G33+G37+G41+G45+G49+G53+G57+G61+G65+G69+G73+G81+G85+G89+G93+G97+G101+G109+G117+G121+G125+G129+G133+G137+G113</f>
        <v>24667632.199999999</v>
      </c>
      <c r="H157" s="8">
        <f>H9+H13+H17+H21+H29+H33+H37+H41+H45+H49+H53+H57+H61+H65+H69+H73+H81+H85+H89+H93+H97+H101+H109+H117+H121+H125+H129+H133+H137+H113+H141+H145</f>
        <v>33870017.799999997</v>
      </c>
      <c r="I157" s="8">
        <f t="shared" ref="I157:J157" si="76">I9+I13+I17+I21+I29+I33+I37+I41+I45+I49+I53+I57+I61+I65+I69+I73+I81+I85+I89+I93+I97+I101+I109+I117+I121+I125+I129+I133+I137</f>
        <v>26053790</v>
      </c>
      <c r="J157" s="8">
        <f t="shared" si="76"/>
        <v>27052825</v>
      </c>
      <c r="K157" s="40"/>
    </row>
    <row r="158" spans="1:11" s="1" customFormat="1" ht="46.5" customHeight="1">
      <c r="A158" s="33"/>
      <c r="B158" s="43"/>
      <c r="C158" s="39"/>
      <c r="D158" s="5" t="s">
        <v>40</v>
      </c>
      <c r="E158" s="8">
        <f t="shared" si="74"/>
        <v>300179047.44</v>
      </c>
      <c r="F158" s="8">
        <f>SUM(F155:F157)</f>
        <v>51081100</v>
      </c>
      <c r="G158" s="8">
        <f t="shared" ref="G158:J158" si="77">SUM(G155:G157)</f>
        <v>58147626.700000003</v>
      </c>
      <c r="H158" s="8">
        <f t="shared" si="77"/>
        <v>107894145.73999999</v>
      </c>
      <c r="I158" s="8">
        <f t="shared" si="77"/>
        <v>41008380</v>
      </c>
      <c r="J158" s="8">
        <f t="shared" si="77"/>
        <v>42047795</v>
      </c>
      <c r="K158" s="40"/>
    </row>
  </sheetData>
  <mergeCells count="161">
    <mergeCell ref="C147:C150"/>
    <mergeCell ref="K143:K146"/>
    <mergeCell ref="K147:K150"/>
    <mergeCell ref="A151:A154"/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C155:C158"/>
    <mergeCell ref="K155:K158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5:B158"/>
    <mergeCell ref="A119:A122"/>
    <mergeCell ref="A143:A146"/>
    <mergeCell ref="B143:B146"/>
    <mergeCell ref="C143:C146"/>
    <mergeCell ref="A147:A150"/>
    <mergeCell ref="B147:B150"/>
    <mergeCell ref="A155:A158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A139:A142"/>
    <mergeCell ref="B139:B142"/>
    <mergeCell ref="C139:C142"/>
    <mergeCell ref="K139:K142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C111:C114"/>
    <mergeCell ref="K111:K114"/>
    <mergeCell ref="B131:B134"/>
    <mergeCell ref="K127:K130"/>
    <mergeCell ref="K131:K134"/>
    <mergeCell ref="A103:A106"/>
    <mergeCell ref="B103:B106"/>
    <mergeCell ref="A95:A98"/>
    <mergeCell ref="K135:K138"/>
    <mergeCell ref="C119:C122"/>
    <mergeCell ref="A127:A130"/>
    <mergeCell ref="B127:B130"/>
    <mergeCell ref="C127:C130"/>
    <mergeCell ref="B111:B114"/>
    <mergeCell ref="A47:A50"/>
    <mergeCell ref="B47:B50"/>
    <mergeCell ref="C47:C50"/>
    <mergeCell ref="K47:K50"/>
    <mergeCell ref="A51:A54"/>
    <mergeCell ref="B51:B54"/>
    <mergeCell ref="C51:C54"/>
    <mergeCell ref="C103:C106"/>
    <mergeCell ref="K103:K106"/>
    <mergeCell ref="A111:A11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2015-04-27T12:41:24Z</dcterms:modified>
</cp:coreProperties>
</file>