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95" i="1" l="1"/>
  <c r="G103" i="1" s="1"/>
  <c r="L18" i="1"/>
  <c r="G104" i="1"/>
  <c r="H103" i="1"/>
  <c r="I103" i="1"/>
  <c r="G102" i="1"/>
  <c r="G101" i="1"/>
  <c r="H102" i="1"/>
  <c r="I102" i="1"/>
  <c r="H101" i="1"/>
  <c r="I101" i="1"/>
  <c r="I105" i="1" s="1"/>
  <c r="F103" i="1"/>
  <c r="F102" i="1"/>
  <c r="E102" i="1" s="1"/>
  <c r="F101" i="1"/>
  <c r="E101" i="1" s="1"/>
  <c r="G100" i="1"/>
  <c r="H100" i="1"/>
  <c r="I100" i="1"/>
  <c r="F100" i="1"/>
  <c r="E100" i="1" s="1"/>
  <c r="E97" i="1"/>
  <c r="E98" i="1"/>
  <c r="E99" i="1"/>
  <c r="E96" i="1"/>
  <c r="E104" i="1"/>
  <c r="H95" i="1"/>
  <c r="I95" i="1"/>
  <c r="F95" i="1"/>
  <c r="E92" i="1"/>
  <c r="E93" i="1"/>
  <c r="E94" i="1"/>
  <c r="E91" i="1"/>
  <c r="G90" i="1"/>
  <c r="H90" i="1"/>
  <c r="I90" i="1"/>
  <c r="F90" i="1"/>
  <c r="E90" i="1" s="1"/>
  <c r="E87" i="1"/>
  <c r="E88" i="1"/>
  <c r="E89" i="1"/>
  <c r="E86" i="1"/>
  <c r="G85" i="1"/>
  <c r="F85" i="1"/>
  <c r="H85" i="1"/>
  <c r="I85" i="1"/>
  <c r="E82" i="1"/>
  <c r="E83" i="1"/>
  <c r="E84" i="1"/>
  <c r="E81" i="1"/>
  <c r="G80" i="1"/>
  <c r="H80" i="1"/>
  <c r="I80" i="1"/>
  <c r="F80" i="1"/>
  <c r="E77" i="1"/>
  <c r="E78" i="1"/>
  <c r="E79" i="1"/>
  <c r="E76" i="1"/>
  <c r="G75" i="1"/>
  <c r="H75" i="1"/>
  <c r="I75" i="1"/>
  <c r="F75" i="1"/>
  <c r="E72" i="1"/>
  <c r="E73" i="1"/>
  <c r="E74" i="1"/>
  <c r="E71" i="1"/>
  <c r="G70" i="1"/>
  <c r="H70" i="1"/>
  <c r="I70" i="1"/>
  <c r="F70" i="1"/>
  <c r="E70" i="1" s="1"/>
  <c r="E67" i="1"/>
  <c r="E68" i="1"/>
  <c r="E69" i="1"/>
  <c r="E66" i="1"/>
  <c r="G65" i="1"/>
  <c r="H65" i="1"/>
  <c r="I65" i="1"/>
  <c r="F65" i="1"/>
  <c r="E62" i="1"/>
  <c r="E63" i="1"/>
  <c r="E64" i="1"/>
  <c r="E61" i="1"/>
  <c r="G60" i="1"/>
  <c r="H60" i="1"/>
  <c r="I60" i="1"/>
  <c r="F60" i="1"/>
  <c r="E60" i="1" s="1"/>
  <c r="E57" i="1"/>
  <c r="E58" i="1"/>
  <c r="E59" i="1"/>
  <c r="E56" i="1"/>
  <c r="G55" i="1"/>
  <c r="H55" i="1"/>
  <c r="I55" i="1"/>
  <c r="F55" i="1"/>
  <c r="E55" i="1" s="1"/>
  <c r="E52" i="1"/>
  <c r="E53" i="1"/>
  <c r="E54" i="1"/>
  <c r="E51" i="1"/>
  <c r="G50" i="1"/>
  <c r="H50" i="1"/>
  <c r="I50" i="1"/>
  <c r="F50" i="1"/>
  <c r="E50" i="1" s="1"/>
  <c r="E47" i="1"/>
  <c r="E48" i="1"/>
  <c r="E49" i="1"/>
  <c r="E46" i="1"/>
  <c r="I45" i="1"/>
  <c r="F45" i="1"/>
  <c r="G45" i="1"/>
  <c r="H45" i="1"/>
  <c r="E45" i="1" s="1"/>
  <c r="E42" i="1"/>
  <c r="E43" i="1"/>
  <c r="E44" i="1"/>
  <c r="E41" i="1"/>
  <c r="G40" i="1"/>
  <c r="H40" i="1"/>
  <c r="I40" i="1"/>
  <c r="F40" i="1"/>
  <c r="E40" i="1" s="1"/>
  <c r="E37" i="1"/>
  <c r="E38" i="1"/>
  <c r="E39" i="1"/>
  <c r="E36" i="1"/>
  <c r="G35" i="1"/>
  <c r="H35" i="1"/>
  <c r="I35" i="1"/>
  <c r="F35" i="1"/>
  <c r="E35" i="1" s="1"/>
  <c r="E32" i="1"/>
  <c r="E33" i="1"/>
  <c r="E34" i="1"/>
  <c r="E31" i="1"/>
  <c r="G30" i="1"/>
  <c r="H30" i="1"/>
  <c r="I30" i="1"/>
  <c r="F30" i="1"/>
  <c r="E27" i="1"/>
  <c r="E28" i="1"/>
  <c r="E29" i="1"/>
  <c r="E26" i="1"/>
  <c r="G25" i="1"/>
  <c r="H25" i="1"/>
  <c r="I25" i="1"/>
  <c r="F25" i="1"/>
  <c r="E25" i="1" s="1"/>
  <c r="E22" i="1"/>
  <c r="E23" i="1"/>
  <c r="E24" i="1"/>
  <c r="E21" i="1"/>
  <c r="G20" i="1"/>
  <c r="H20" i="1"/>
  <c r="I20" i="1"/>
  <c r="F20" i="1"/>
  <c r="E20" i="1" s="1"/>
  <c r="E17" i="1"/>
  <c r="E18" i="1"/>
  <c r="E19" i="1"/>
  <c r="E16" i="1"/>
  <c r="H105" i="1"/>
  <c r="E75" i="1" l="1"/>
  <c r="G105" i="1"/>
  <c r="E95" i="1"/>
  <c r="E65" i="1"/>
  <c r="E80" i="1"/>
  <c r="E30" i="1"/>
  <c r="E103" i="1"/>
  <c r="E85" i="1"/>
  <c r="F105" i="1"/>
  <c r="E105" i="1" l="1"/>
</calcChain>
</file>

<file path=xl/sharedStrings.xml><?xml version="1.0" encoding="utf-8"?>
<sst xmlns="http://schemas.openxmlformats.org/spreadsheetml/2006/main" count="180" uniqueCount="78">
  <si>
    <t xml:space="preserve"> муниципального района  на 2013 – 2016 годы»</t>
  </si>
  <si>
    <t>№</t>
  </si>
  <si>
    <t xml:space="preserve">Подпрограмма, основное мероприятие, мероприятие </t>
  </si>
  <si>
    <t xml:space="preserve">Ответственный исполнитель, соисполнители </t>
  </si>
  <si>
    <t xml:space="preserve">Источник
финансового обеспечения
</t>
  </si>
  <si>
    <t>Объем средств на реализацию</t>
  </si>
  <si>
    <t>Всего</t>
  </si>
  <si>
    <t>2013 финансовый год, рублей</t>
  </si>
  <si>
    <t>2014 финансовый год, рублей</t>
  </si>
  <si>
    <t>2015 финансовый год, рублей</t>
  </si>
  <si>
    <t>2016 финансовый год, рублей</t>
  </si>
  <si>
    <t xml:space="preserve">Наименование целевых
показателей (индикаторов)
</t>
  </si>
  <si>
    <t>Мероприятия по проведению капитальных и текущих ремонтов учреждений образования</t>
  </si>
  <si>
    <t>Отдел образования, руководители образовательных учреждений</t>
  </si>
  <si>
    <t>Доля образовательных учреждений, в которых проведены капитальные, текущие ремонты</t>
  </si>
  <si>
    <t>Мероприятия  по модернизации системы общего образования</t>
  </si>
  <si>
    <t xml:space="preserve">
Соотношение количества компьютеров, приходящихся на количество обучающихся в муниципальных общеобразовательных учреждениях;
Доля школьников, обучающихся по ФГОС, в общей численности школьников
Доля образовательных учреждений, в которых проведены капитальные, текущие ремонты
</t>
  </si>
  <si>
    <t>1.</t>
  </si>
  <si>
    <t>2.</t>
  </si>
  <si>
    <t>Мероприятия по обеспечению пожарной безопасности учреждений образования</t>
  </si>
  <si>
    <t>Соответствие обязательств образовательных учреждений требованиям органов госпожнадзора</t>
  </si>
  <si>
    <t>3.</t>
  </si>
  <si>
    <t>Мероприятия по укреплению материально-технической базы  пищеблоков школьных столовых, ДОУ, их техническое оснащение</t>
  </si>
  <si>
    <t>Количество пищеблоков, в котором проведены мероприятия по укреплению материально-технической базы</t>
  </si>
  <si>
    <t>4.</t>
  </si>
  <si>
    <t>Мероприятия по подготовке учреждений образования к работе в осенне-зимний период</t>
  </si>
  <si>
    <t>Готовность учреждений к работе в осенне-зимний период</t>
  </si>
  <si>
    <t>Проведение воспитательных мероприятий с обучающимися и воспитанниками</t>
  </si>
  <si>
    <t>Наличие победителей, призеров и лауреатов областных и федеральных конкурсов</t>
  </si>
  <si>
    <t>Мероприятия по обеспечению участия в областных предметных олимпиадах, конкурсах, соревнованиях</t>
  </si>
  <si>
    <t>5.</t>
  </si>
  <si>
    <t>6.</t>
  </si>
  <si>
    <t>7.</t>
  </si>
  <si>
    <t>Участие в олимпиадах областного уровня</t>
  </si>
  <si>
    <t>Мероприятия по проведению спортивных соревнований среди обучающихся и воспитанников</t>
  </si>
  <si>
    <t>Наличие призеров и победителей областных спортивных соревнований</t>
  </si>
  <si>
    <t>Мероприятия на поощрение лучших педагогических работников муниципальных образовательных учреждений, активно внедряющих инновационные программы, внесших значительный вклад в развитие системы образования</t>
  </si>
  <si>
    <t>Количество педработников, получивших поощрение</t>
  </si>
  <si>
    <t>8.</t>
  </si>
  <si>
    <t>9.</t>
  </si>
  <si>
    <t>Мероприятия по оказанию финансовой помощи муниципальным образовательным учреждениям, а также учреждениям относящихся к системе образования Трубчевского района  для реализации образовательных программ</t>
  </si>
  <si>
    <t xml:space="preserve">Укомплектованность педагогическими кадрами
Отсутствие обоснованных жалоб на некачественное предоставление  образовательных услуг
Соответствие среднемесячной заработной платы педагогических работников общеобразовательных учреждений к заработной плате по экономике
Динамика уменьшения потребления топливно-энергетических ресурсов
</t>
  </si>
  <si>
    <t>10.</t>
  </si>
  <si>
    <t>Мероприятия по организации временного трудоустройства несовершеннолетних граждан Трубчевского района в возрасте  от 14 до 18 лет.</t>
  </si>
  <si>
    <t>Доля трудоустроенных несовершеннолетних от числа нуждающихся</t>
  </si>
  <si>
    <t>Мероприятия по организации работы работников аппарата отдела образования администрации Трубчевского муниципального района</t>
  </si>
  <si>
    <t>Отсутствие жалоб, предписаний работникам аппарата</t>
  </si>
  <si>
    <t>11.</t>
  </si>
  <si>
    <t>12.</t>
  </si>
  <si>
    <t>Мероприятия по молодежной политике</t>
  </si>
  <si>
    <t>Администрация Трубчевского муниципального района (отдел по семьи, охране материнства и детства, демографии)</t>
  </si>
  <si>
    <t>Мероприятия по оздоровлению детей</t>
  </si>
  <si>
    <t>Доля обеспечения потребности в услуге по оздоровлению детей</t>
  </si>
  <si>
    <t>13.</t>
  </si>
  <si>
    <t>14.</t>
  </si>
  <si>
    <t>Мероприятия в области содействия занятости населения</t>
  </si>
  <si>
    <t>Реализация отдельных мероприятий в сфере образования</t>
  </si>
  <si>
    <t>Количество образовательных учреждений, получивших финансовую помощь в рамках программы «Развитие образования Брянской области» (2012-2015гг.)</t>
  </si>
  <si>
    <t>15.</t>
  </si>
  <si>
    <t>16.</t>
  </si>
  <si>
    <t>Итого:</t>
  </si>
  <si>
    <t>средства областного бюджета</t>
  </si>
  <si>
    <t>средства районного бюджета</t>
  </si>
  <si>
    <t>поступления из федерального бюджета</t>
  </si>
  <si>
    <t>внебюджетные источники</t>
  </si>
  <si>
    <t xml:space="preserve">  ПЛАН </t>
  </si>
  <si>
    <t>реализации муниципальной программы</t>
  </si>
  <si>
    <t xml:space="preserve"> "Развитие образования Трубчевского муниципального района на 2013-2016 годы"</t>
  </si>
  <si>
    <t>17.</t>
  </si>
  <si>
    <t>Отдел образования, руководители образовательных учреждений, отдел экономики администрации Трубчевского муниципального района</t>
  </si>
  <si>
    <t>Мероприятия по энергосбережению и повышению энергетической эффективности</t>
  </si>
  <si>
    <t>Охват молодежи мероприятиями</t>
  </si>
  <si>
    <t xml:space="preserve">Приложение </t>
  </si>
  <si>
    <t>к муниципальной программе "Развитие образования Трубчевского</t>
  </si>
  <si>
    <t>Всего по муниципальной программе</t>
  </si>
  <si>
    <t>Динамика уменьшения потребления топливно-энергетических ресурсов</t>
  </si>
  <si>
    <t>от ________________№_______</t>
  </si>
  <si>
    <t xml:space="preserve">Приложение №1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</si>
</sst>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1"/>
  <sheetViews>
    <sheetView tabSelected="1" topLeftCell="A101" zoomScaleNormal="100" workbookViewId="0">
      <selection activeCell="H105" sqref="H105"/>
    </sheetView>
  </sheetViews>
  <sheetFormatPr defaultRowHeight="15" x14ac:dyDescent="0.25"/>
  <cols>
    <col min="1" max="1" width="3.7109375" style="7" customWidth="1"/>
    <col min="2" max="2" width="15" style="7" customWidth="1"/>
    <col min="3" max="3" width="14.28515625" style="7" customWidth="1"/>
    <col min="4" max="4" width="13.140625" style="7" customWidth="1"/>
    <col min="5" max="5" width="13.42578125" style="7" customWidth="1"/>
    <col min="6" max="6" width="13.28515625" style="7" customWidth="1"/>
    <col min="7" max="7" width="13.140625" style="7" customWidth="1"/>
    <col min="8" max="8" width="15.85546875" style="7" customWidth="1"/>
    <col min="9" max="9" width="15.7109375" style="7" customWidth="1"/>
    <col min="10" max="10" width="19.85546875" style="7" customWidth="1"/>
    <col min="12" max="12" width="19.28515625" customWidth="1"/>
    <col min="16" max="16" width="13.5703125" bestFit="1" customWidth="1"/>
  </cols>
  <sheetData>
    <row r="1" spans="1:27" ht="13.5" customHeight="1" x14ac:dyDescent="0.25">
      <c r="A1" s="14" t="s">
        <v>72</v>
      </c>
      <c r="B1" s="14"/>
      <c r="C1" s="14"/>
      <c r="D1" s="14"/>
      <c r="E1" s="14"/>
      <c r="F1" s="14"/>
      <c r="G1" s="14"/>
      <c r="H1" s="14"/>
      <c r="I1" s="14"/>
      <c r="J1" s="14"/>
    </row>
    <row r="2" spans="1:27" ht="14.25" customHeight="1" x14ac:dyDescent="0.25">
      <c r="A2" s="14" t="s">
        <v>73</v>
      </c>
      <c r="B2" s="14"/>
      <c r="C2" s="14"/>
      <c r="D2" s="14"/>
      <c r="E2" s="14"/>
      <c r="F2" s="14"/>
      <c r="G2" s="14"/>
      <c r="H2" s="14"/>
      <c r="I2" s="14"/>
      <c r="J2" s="14"/>
    </row>
    <row r="3" spans="1:27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</row>
    <row r="4" spans="1:27" ht="13.5" customHeight="1" x14ac:dyDescent="0.25">
      <c r="A4" s="14" t="s">
        <v>76</v>
      </c>
      <c r="B4" s="14"/>
      <c r="C4" s="14"/>
      <c r="D4" s="14"/>
      <c r="E4" s="14"/>
      <c r="F4" s="14"/>
      <c r="G4" s="14"/>
      <c r="H4" s="14"/>
      <c r="I4" s="14"/>
      <c r="J4" s="14"/>
    </row>
    <row r="5" spans="1:27" ht="13.5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27" ht="13.5" customHeight="1" x14ac:dyDescent="0.25">
      <c r="A6" s="14" t="s">
        <v>77</v>
      </c>
      <c r="B6" s="14"/>
      <c r="C6" s="14"/>
      <c r="D6" s="14"/>
      <c r="E6" s="14"/>
      <c r="F6" s="14"/>
      <c r="G6" s="14"/>
      <c r="H6" s="14"/>
      <c r="I6" s="14"/>
      <c r="J6" s="14"/>
    </row>
    <row r="7" spans="1:27" ht="13.5" customHeight="1" x14ac:dyDescent="0.25">
      <c r="A7" s="14" t="s">
        <v>73</v>
      </c>
      <c r="B7" s="14"/>
      <c r="C7" s="14"/>
      <c r="D7" s="14"/>
      <c r="E7" s="14"/>
      <c r="F7" s="14"/>
      <c r="G7" s="14"/>
      <c r="H7" s="14"/>
      <c r="I7" s="14"/>
      <c r="J7" s="14"/>
    </row>
    <row r="8" spans="1:27" ht="13.5" customHeight="1" x14ac:dyDescent="0.25">
      <c r="A8" s="14" t="s">
        <v>0</v>
      </c>
      <c r="B8" s="14"/>
      <c r="C8" s="14"/>
      <c r="D8" s="14"/>
      <c r="E8" s="14"/>
      <c r="F8" s="14"/>
      <c r="G8" s="14"/>
      <c r="H8" s="14"/>
      <c r="I8" s="14"/>
      <c r="J8" s="14"/>
    </row>
    <row r="9" spans="1:27" x14ac:dyDescent="0.25">
      <c r="A9" s="15" t="s">
        <v>65</v>
      </c>
      <c r="B9" s="15"/>
      <c r="C9" s="15"/>
      <c r="D9" s="15"/>
      <c r="E9" s="15"/>
      <c r="F9" s="15"/>
      <c r="G9" s="15"/>
      <c r="H9" s="15"/>
      <c r="I9" s="15"/>
      <c r="J9" s="15"/>
    </row>
    <row r="10" spans="1:27" x14ac:dyDescent="0.25">
      <c r="A10" s="15" t="s">
        <v>66</v>
      </c>
      <c r="B10" s="15"/>
      <c r="C10" s="15"/>
      <c r="D10" s="15"/>
      <c r="E10" s="15"/>
      <c r="F10" s="15"/>
      <c r="G10" s="15"/>
      <c r="H10" s="15"/>
      <c r="I10" s="15"/>
      <c r="J10" s="15"/>
    </row>
    <row r="11" spans="1:27" x14ac:dyDescent="0.25">
      <c r="A11" s="15" t="s">
        <v>67</v>
      </c>
      <c r="B11" s="15"/>
      <c r="C11" s="15"/>
      <c r="D11" s="15"/>
      <c r="E11" s="15"/>
      <c r="F11" s="15"/>
      <c r="G11" s="15"/>
      <c r="H11" s="15"/>
      <c r="I11" s="15"/>
      <c r="J11" s="15"/>
    </row>
    <row r="12" spans="1:27" ht="10.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27" ht="11.25" customHeight="1" x14ac:dyDescent="0.25">
      <c r="A13" s="16" t="s">
        <v>1</v>
      </c>
      <c r="B13" s="16" t="s">
        <v>2</v>
      </c>
      <c r="C13" s="16" t="s">
        <v>3</v>
      </c>
      <c r="D13" s="16" t="s">
        <v>4</v>
      </c>
      <c r="E13" s="16" t="s">
        <v>5</v>
      </c>
      <c r="F13" s="16"/>
      <c r="G13" s="16"/>
      <c r="H13" s="16"/>
      <c r="I13" s="16"/>
      <c r="J13" s="16" t="s">
        <v>11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6" x14ac:dyDescent="0.25">
      <c r="A14" s="16"/>
      <c r="B14" s="16"/>
      <c r="C14" s="16"/>
      <c r="D14" s="16"/>
      <c r="E14" s="2" t="s">
        <v>6</v>
      </c>
      <c r="F14" s="2" t="s">
        <v>7</v>
      </c>
      <c r="G14" s="2" t="s">
        <v>8</v>
      </c>
      <c r="H14" s="2" t="s">
        <v>9</v>
      </c>
      <c r="I14" s="2" t="s">
        <v>10</v>
      </c>
      <c r="J14" s="1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1.25" customHeight="1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7.5" customHeight="1" x14ac:dyDescent="0.25">
      <c r="A16" s="17" t="s">
        <v>17</v>
      </c>
      <c r="B16" s="17" t="s">
        <v>12</v>
      </c>
      <c r="C16" s="17" t="s">
        <v>13</v>
      </c>
      <c r="D16" s="3" t="s">
        <v>61</v>
      </c>
      <c r="E16" s="10">
        <f t="shared" ref="E16:E47" si="0">SUM(F16:I16)</f>
        <v>4022229</v>
      </c>
      <c r="F16" s="10">
        <v>235125</v>
      </c>
      <c r="G16" s="10">
        <v>3787104</v>
      </c>
      <c r="H16" s="10"/>
      <c r="I16" s="10"/>
      <c r="J16" s="17" t="s">
        <v>14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40.5" customHeight="1" x14ac:dyDescent="0.25">
      <c r="A17" s="18"/>
      <c r="B17" s="18"/>
      <c r="C17" s="18"/>
      <c r="D17" s="3" t="s">
        <v>63</v>
      </c>
      <c r="E17" s="10">
        <f t="shared" si="0"/>
        <v>1800000</v>
      </c>
      <c r="F17" s="10"/>
      <c r="G17" s="10">
        <v>1800000</v>
      </c>
      <c r="H17" s="10"/>
      <c r="I17" s="10"/>
      <c r="J17" s="18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40.5" customHeight="1" x14ac:dyDescent="0.25">
      <c r="A18" s="18"/>
      <c r="B18" s="18"/>
      <c r="C18" s="18"/>
      <c r="D18" s="3" t="s">
        <v>62</v>
      </c>
      <c r="E18" s="10">
        <f t="shared" si="0"/>
        <v>6984536.2000000002</v>
      </c>
      <c r="F18" s="10">
        <v>4520361.2</v>
      </c>
      <c r="G18" s="10">
        <v>2464175</v>
      </c>
      <c r="H18" s="10"/>
      <c r="I18" s="10"/>
      <c r="J18" s="18"/>
      <c r="K18" s="1"/>
      <c r="L18" s="9">
        <f>G16+814780</f>
        <v>4601884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7" customHeight="1" x14ac:dyDescent="0.25">
      <c r="A19" s="18"/>
      <c r="B19" s="18"/>
      <c r="C19" s="18"/>
      <c r="D19" s="3" t="s">
        <v>64</v>
      </c>
      <c r="E19" s="10">
        <f t="shared" si="0"/>
        <v>9889</v>
      </c>
      <c r="F19" s="10"/>
      <c r="G19" s="10">
        <v>9889</v>
      </c>
      <c r="H19" s="10"/>
      <c r="I19" s="10"/>
      <c r="J19" s="18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customHeight="1" x14ac:dyDescent="0.25">
      <c r="A20" s="19"/>
      <c r="B20" s="19"/>
      <c r="C20" s="19"/>
      <c r="D20" s="3" t="s">
        <v>60</v>
      </c>
      <c r="E20" s="10">
        <f t="shared" si="0"/>
        <v>12816654.199999999</v>
      </c>
      <c r="F20" s="10">
        <f>SUM(F16:F19)</f>
        <v>4755486.2</v>
      </c>
      <c r="G20" s="10">
        <f>SUM(G16:G19)</f>
        <v>8061168</v>
      </c>
      <c r="H20" s="10">
        <f>SUM(H16:H19)</f>
        <v>0</v>
      </c>
      <c r="I20" s="10">
        <f>SUM(I16:I19)</f>
        <v>0</v>
      </c>
      <c r="J20" s="19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40.5" customHeight="1" x14ac:dyDescent="0.25">
      <c r="A21" s="17" t="s">
        <v>18</v>
      </c>
      <c r="B21" s="17" t="s">
        <v>15</v>
      </c>
      <c r="C21" s="17" t="s">
        <v>13</v>
      </c>
      <c r="D21" s="3" t="s">
        <v>61</v>
      </c>
      <c r="E21" s="10">
        <f t="shared" si="0"/>
        <v>0</v>
      </c>
      <c r="F21" s="10"/>
      <c r="G21" s="10"/>
      <c r="H21" s="10"/>
      <c r="I21" s="10"/>
      <c r="J21" s="17" t="s">
        <v>16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8.25" customHeight="1" x14ac:dyDescent="0.25">
      <c r="A22" s="18"/>
      <c r="B22" s="18"/>
      <c r="C22" s="18"/>
      <c r="D22" s="3" t="s">
        <v>63</v>
      </c>
      <c r="E22" s="10">
        <f t="shared" si="0"/>
        <v>1852000</v>
      </c>
      <c r="F22" s="10">
        <v>1852000</v>
      </c>
      <c r="G22" s="10"/>
      <c r="H22" s="10"/>
      <c r="I22" s="10"/>
      <c r="J22" s="18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39" customHeight="1" x14ac:dyDescent="0.25">
      <c r="A23" s="18"/>
      <c r="B23" s="18"/>
      <c r="C23" s="18"/>
      <c r="D23" s="3" t="s">
        <v>62</v>
      </c>
      <c r="E23" s="10">
        <f t="shared" si="0"/>
        <v>97557</v>
      </c>
      <c r="F23" s="10">
        <v>97557</v>
      </c>
      <c r="G23" s="10"/>
      <c r="H23" s="10"/>
      <c r="I23" s="10"/>
      <c r="J23" s="1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8.5" customHeight="1" x14ac:dyDescent="0.25">
      <c r="A24" s="18"/>
      <c r="B24" s="18"/>
      <c r="C24" s="18"/>
      <c r="D24" s="3" t="s">
        <v>64</v>
      </c>
      <c r="E24" s="10">
        <f t="shared" si="0"/>
        <v>0</v>
      </c>
      <c r="F24" s="10"/>
      <c r="G24" s="10"/>
      <c r="H24" s="10"/>
      <c r="I24" s="10"/>
      <c r="J24" s="18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48.75" customHeight="1" x14ac:dyDescent="0.25">
      <c r="A25" s="19"/>
      <c r="B25" s="19"/>
      <c r="C25" s="19"/>
      <c r="D25" s="3" t="s">
        <v>60</v>
      </c>
      <c r="E25" s="10">
        <f t="shared" si="0"/>
        <v>1949557</v>
      </c>
      <c r="F25" s="10">
        <f>SUM(F21:F24)</f>
        <v>1949557</v>
      </c>
      <c r="G25" s="10">
        <f>SUM(G21:G24)</f>
        <v>0</v>
      </c>
      <c r="H25" s="10">
        <f>SUM(H21:H24)</f>
        <v>0</v>
      </c>
      <c r="I25" s="10">
        <f>SUM(I21:I24)</f>
        <v>0</v>
      </c>
      <c r="J25" s="19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39" customHeight="1" x14ac:dyDescent="0.25">
      <c r="A26" s="17" t="s">
        <v>21</v>
      </c>
      <c r="B26" s="17" t="s">
        <v>19</v>
      </c>
      <c r="C26" s="17" t="s">
        <v>13</v>
      </c>
      <c r="D26" s="3" t="s">
        <v>61</v>
      </c>
      <c r="E26" s="10">
        <f t="shared" si="0"/>
        <v>0</v>
      </c>
      <c r="F26" s="10"/>
      <c r="G26" s="10"/>
      <c r="H26" s="10"/>
      <c r="I26" s="10"/>
      <c r="J26" s="17" t="s">
        <v>20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39.75" customHeight="1" x14ac:dyDescent="0.25">
      <c r="A27" s="18"/>
      <c r="B27" s="18"/>
      <c r="C27" s="18"/>
      <c r="D27" s="3" t="s">
        <v>63</v>
      </c>
      <c r="E27" s="10">
        <f t="shared" si="0"/>
        <v>0</v>
      </c>
      <c r="F27" s="10"/>
      <c r="G27" s="10"/>
      <c r="H27" s="10"/>
      <c r="I27" s="10"/>
      <c r="J27" s="1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9" customHeight="1" x14ac:dyDescent="0.25">
      <c r="A28" s="18"/>
      <c r="B28" s="18"/>
      <c r="C28" s="18"/>
      <c r="D28" s="3" t="s">
        <v>62</v>
      </c>
      <c r="E28" s="10">
        <f t="shared" si="0"/>
        <v>995270</v>
      </c>
      <c r="F28" s="10">
        <v>4270</v>
      </c>
      <c r="G28" s="10">
        <v>291000</v>
      </c>
      <c r="H28" s="10">
        <v>350000</v>
      </c>
      <c r="I28" s="10">
        <v>350000</v>
      </c>
      <c r="J28" s="18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7" customHeight="1" x14ac:dyDescent="0.25">
      <c r="A29" s="18"/>
      <c r="B29" s="18"/>
      <c r="C29" s="18"/>
      <c r="D29" s="3" t="s">
        <v>64</v>
      </c>
      <c r="E29" s="10">
        <f t="shared" si="0"/>
        <v>0</v>
      </c>
      <c r="F29" s="10"/>
      <c r="G29" s="10"/>
      <c r="H29" s="10"/>
      <c r="I29" s="10"/>
      <c r="J29" s="18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 x14ac:dyDescent="0.25">
      <c r="A30" s="19"/>
      <c r="B30" s="19"/>
      <c r="C30" s="19"/>
      <c r="D30" s="3" t="s">
        <v>60</v>
      </c>
      <c r="E30" s="10">
        <f t="shared" si="0"/>
        <v>995270</v>
      </c>
      <c r="F30" s="10">
        <f>SUM(F26:F29)</f>
        <v>4270</v>
      </c>
      <c r="G30" s="10">
        <f>SUM(G26:G29)</f>
        <v>291000</v>
      </c>
      <c r="H30" s="10">
        <f>SUM(H26:H29)</f>
        <v>350000</v>
      </c>
      <c r="I30" s="10">
        <f>SUM(I26:I29)</f>
        <v>350000</v>
      </c>
      <c r="J30" s="19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9" customHeight="1" x14ac:dyDescent="0.25">
      <c r="A31" s="17" t="s">
        <v>24</v>
      </c>
      <c r="B31" s="17" t="s">
        <v>22</v>
      </c>
      <c r="C31" s="17" t="s">
        <v>13</v>
      </c>
      <c r="D31" s="3" t="s">
        <v>61</v>
      </c>
      <c r="E31" s="10">
        <f t="shared" si="0"/>
        <v>0</v>
      </c>
      <c r="F31" s="10"/>
      <c r="G31" s="10"/>
      <c r="H31" s="10"/>
      <c r="I31" s="10"/>
      <c r="J31" s="17" t="s">
        <v>23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39" customHeight="1" x14ac:dyDescent="0.25">
      <c r="A32" s="18"/>
      <c r="B32" s="18"/>
      <c r="C32" s="18"/>
      <c r="D32" s="3" t="s">
        <v>63</v>
      </c>
      <c r="E32" s="10">
        <f t="shared" si="0"/>
        <v>0</v>
      </c>
      <c r="F32" s="10"/>
      <c r="G32" s="10"/>
      <c r="H32" s="10"/>
      <c r="I32" s="10"/>
      <c r="J32" s="18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40.5" customHeight="1" x14ac:dyDescent="0.25">
      <c r="A33" s="18"/>
      <c r="B33" s="18"/>
      <c r="C33" s="18"/>
      <c r="D33" s="3" t="s">
        <v>62</v>
      </c>
      <c r="E33" s="10">
        <f t="shared" si="0"/>
        <v>800000</v>
      </c>
      <c r="F33" s="10"/>
      <c r="G33" s="10"/>
      <c r="H33" s="10">
        <v>400000</v>
      </c>
      <c r="I33" s="10">
        <v>400000</v>
      </c>
      <c r="J33" s="18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25.5" customHeight="1" x14ac:dyDescent="0.25">
      <c r="A34" s="18"/>
      <c r="B34" s="18"/>
      <c r="C34" s="18"/>
      <c r="D34" s="3" t="s">
        <v>64</v>
      </c>
      <c r="E34" s="10">
        <f t="shared" si="0"/>
        <v>0</v>
      </c>
      <c r="F34" s="10"/>
      <c r="G34" s="10"/>
      <c r="H34" s="10"/>
      <c r="I34" s="10"/>
      <c r="J34" s="18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 x14ac:dyDescent="0.25">
      <c r="A35" s="19"/>
      <c r="B35" s="19"/>
      <c r="C35" s="19"/>
      <c r="D35" s="3" t="s">
        <v>60</v>
      </c>
      <c r="E35" s="10">
        <f t="shared" si="0"/>
        <v>800000</v>
      </c>
      <c r="F35" s="10">
        <f>SUM(F31:F34)</f>
        <v>0</v>
      </c>
      <c r="G35" s="10">
        <f>SUM(G31:G34)</f>
        <v>0</v>
      </c>
      <c r="H35" s="10">
        <f>SUM(H31:H34)</f>
        <v>400000</v>
      </c>
      <c r="I35" s="10">
        <f>SUM(I31:I34)</f>
        <v>400000</v>
      </c>
      <c r="J35" s="19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38.25" customHeight="1" x14ac:dyDescent="0.25">
      <c r="A36" s="17" t="s">
        <v>30</v>
      </c>
      <c r="B36" s="17" t="s">
        <v>25</v>
      </c>
      <c r="C36" s="17" t="s">
        <v>13</v>
      </c>
      <c r="D36" s="3" t="s">
        <v>61</v>
      </c>
      <c r="E36" s="10">
        <f t="shared" si="0"/>
        <v>0</v>
      </c>
      <c r="F36" s="10"/>
      <c r="G36" s="10"/>
      <c r="H36" s="10"/>
      <c r="I36" s="10"/>
      <c r="J36" s="17" t="s">
        <v>26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37.5" customHeight="1" x14ac:dyDescent="0.25">
      <c r="A37" s="18"/>
      <c r="B37" s="18"/>
      <c r="C37" s="18"/>
      <c r="D37" s="3" t="s">
        <v>63</v>
      </c>
      <c r="E37" s="10">
        <f t="shared" si="0"/>
        <v>0</v>
      </c>
      <c r="F37" s="10"/>
      <c r="G37" s="10"/>
      <c r="H37" s="10"/>
      <c r="I37" s="10"/>
      <c r="J37" s="18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38.25" customHeight="1" x14ac:dyDescent="0.25">
      <c r="A38" s="18"/>
      <c r="B38" s="18"/>
      <c r="C38" s="18"/>
      <c r="D38" s="3" t="s">
        <v>62</v>
      </c>
      <c r="E38" s="10">
        <f t="shared" si="0"/>
        <v>2435412.77</v>
      </c>
      <c r="F38" s="10">
        <v>421000.77</v>
      </c>
      <c r="G38" s="10">
        <v>564622</v>
      </c>
      <c r="H38" s="10">
        <v>724895</v>
      </c>
      <c r="I38" s="10">
        <v>724895</v>
      </c>
      <c r="J38" s="1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7.75" customHeight="1" x14ac:dyDescent="0.25">
      <c r="A39" s="18"/>
      <c r="B39" s="18"/>
      <c r="C39" s="18"/>
      <c r="D39" s="3" t="s">
        <v>64</v>
      </c>
      <c r="E39" s="10">
        <f t="shared" si="0"/>
        <v>0</v>
      </c>
      <c r="F39" s="10"/>
      <c r="G39" s="10"/>
      <c r="H39" s="10"/>
      <c r="I39" s="10"/>
      <c r="J39" s="18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9"/>
      <c r="B40" s="19"/>
      <c r="C40" s="19"/>
      <c r="D40" s="3" t="s">
        <v>60</v>
      </c>
      <c r="E40" s="10">
        <f t="shared" si="0"/>
        <v>2435412.77</v>
      </c>
      <c r="F40" s="10">
        <f>SUM(F36:F39)</f>
        <v>421000.77</v>
      </c>
      <c r="G40" s="10">
        <f>SUM(G36:G39)</f>
        <v>564622</v>
      </c>
      <c r="H40" s="10">
        <f>SUM(H36:H39)</f>
        <v>724895</v>
      </c>
      <c r="I40" s="10">
        <f>SUM(I36:I39)</f>
        <v>724895</v>
      </c>
      <c r="J40" s="19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37.5" customHeight="1" x14ac:dyDescent="0.25">
      <c r="A41" s="17" t="s">
        <v>31</v>
      </c>
      <c r="B41" s="17" t="s">
        <v>27</v>
      </c>
      <c r="C41" s="17" t="s">
        <v>13</v>
      </c>
      <c r="D41" s="3" t="s">
        <v>61</v>
      </c>
      <c r="E41" s="10">
        <f t="shared" si="0"/>
        <v>0</v>
      </c>
      <c r="F41" s="10"/>
      <c r="G41" s="10"/>
      <c r="H41" s="10"/>
      <c r="I41" s="10"/>
      <c r="J41" s="17" t="s">
        <v>28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39.75" customHeight="1" x14ac:dyDescent="0.25">
      <c r="A42" s="18"/>
      <c r="B42" s="18"/>
      <c r="C42" s="18"/>
      <c r="D42" s="3" t="s">
        <v>63</v>
      </c>
      <c r="E42" s="10">
        <f t="shared" si="0"/>
        <v>0</v>
      </c>
      <c r="F42" s="10"/>
      <c r="G42" s="10"/>
      <c r="H42" s="10"/>
      <c r="I42" s="10"/>
      <c r="J42" s="18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41.25" customHeight="1" x14ac:dyDescent="0.25">
      <c r="A43" s="18"/>
      <c r="B43" s="18"/>
      <c r="C43" s="18"/>
      <c r="D43" s="3" t="s">
        <v>62</v>
      </c>
      <c r="E43" s="10">
        <f t="shared" si="0"/>
        <v>10000</v>
      </c>
      <c r="F43" s="10"/>
      <c r="G43" s="10"/>
      <c r="H43" s="10">
        <v>5000</v>
      </c>
      <c r="I43" s="10">
        <v>5000</v>
      </c>
      <c r="J43" s="18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7.75" customHeight="1" x14ac:dyDescent="0.25">
      <c r="A44" s="18"/>
      <c r="B44" s="18"/>
      <c r="C44" s="18"/>
      <c r="D44" s="3" t="s">
        <v>64</v>
      </c>
      <c r="E44" s="10">
        <f t="shared" si="0"/>
        <v>0</v>
      </c>
      <c r="F44" s="10"/>
      <c r="G44" s="10"/>
      <c r="H44" s="10"/>
      <c r="I44" s="10"/>
      <c r="J44" s="18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9"/>
      <c r="B45" s="19"/>
      <c r="C45" s="19"/>
      <c r="D45" s="3" t="s">
        <v>60</v>
      </c>
      <c r="E45" s="10">
        <f t="shared" si="0"/>
        <v>10000</v>
      </c>
      <c r="F45" s="10">
        <f>SUM(F41:F44)</f>
        <v>0</v>
      </c>
      <c r="G45" s="10">
        <f>SUM(G41:G44)</f>
        <v>0</v>
      </c>
      <c r="H45" s="10">
        <f>SUM(H41:H44)</f>
        <v>5000</v>
      </c>
      <c r="I45" s="10">
        <f>SUM(I41:I44)</f>
        <v>5000</v>
      </c>
      <c r="J45" s="19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38.25" customHeight="1" x14ac:dyDescent="0.25">
      <c r="A46" s="17" t="s">
        <v>32</v>
      </c>
      <c r="B46" s="17" t="s">
        <v>29</v>
      </c>
      <c r="C46" s="17" t="s">
        <v>13</v>
      </c>
      <c r="D46" s="3" t="s">
        <v>61</v>
      </c>
      <c r="E46" s="10">
        <f t="shared" si="0"/>
        <v>0</v>
      </c>
      <c r="F46" s="10"/>
      <c r="G46" s="10"/>
      <c r="H46" s="10"/>
      <c r="I46" s="10"/>
      <c r="J46" s="17" t="s">
        <v>33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40.5" customHeight="1" x14ac:dyDescent="0.25">
      <c r="A47" s="18"/>
      <c r="B47" s="18"/>
      <c r="C47" s="18"/>
      <c r="D47" s="3" t="s">
        <v>63</v>
      </c>
      <c r="E47" s="10">
        <f t="shared" si="0"/>
        <v>0</v>
      </c>
      <c r="F47" s="10"/>
      <c r="G47" s="10"/>
      <c r="H47" s="10"/>
      <c r="I47" s="10"/>
      <c r="J47" s="18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38.25" customHeight="1" x14ac:dyDescent="0.25">
      <c r="A48" s="18"/>
      <c r="B48" s="18"/>
      <c r="C48" s="18"/>
      <c r="D48" s="3" t="s">
        <v>62</v>
      </c>
      <c r="E48" s="10">
        <f t="shared" ref="E48:E79" si="1">SUM(F48:I48)</f>
        <v>20000</v>
      </c>
      <c r="F48" s="10"/>
      <c r="G48" s="10"/>
      <c r="H48" s="10">
        <v>10000</v>
      </c>
      <c r="I48" s="10">
        <v>10000</v>
      </c>
      <c r="J48" s="18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8.5" customHeight="1" x14ac:dyDescent="0.25">
      <c r="A49" s="18"/>
      <c r="B49" s="18"/>
      <c r="C49" s="18"/>
      <c r="D49" s="3" t="s">
        <v>64</v>
      </c>
      <c r="E49" s="10">
        <f t="shared" si="1"/>
        <v>0</v>
      </c>
      <c r="F49" s="10"/>
      <c r="G49" s="10"/>
      <c r="H49" s="10"/>
      <c r="I49" s="10"/>
      <c r="J49" s="18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 x14ac:dyDescent="0.25">
      <c r="A50" s="19"/>
      <c r="B50" s="19"/>
      <c r="C50" s="19"/>
      <c r="D50" s="3" t="s">
        <v>60</v>
      </c>
      <c r="E50" s="10">
        <f t="shared" si="1"/>
        <v>20000</v>
      </c>
      <c r="F50" s="10">
        <f>SUM(F46:F49)</f>
        <v>0</v>
      </c>
      <c r="G50" s="10">
        <f>SUM(G46:G49)</f>
        <v>0</v>
      </c>
      <c r="H50" s="10">
        <f>SUM(H46:H49)</f>
        <v>10000</v>
      </c>
      <c r="I50" s="10">
        <f>SUM(I46:I49)</f>
        <v>10000</v>
      </c>
      <c r="J50" s="19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39" customHeight="1" x14ac:dyDescent="0.25">
      <c r="A51" s="17" t="s">
        <v>38</v>
      </c>
      <c r="B51" s="17" t="s">
        <v>34</v>
      </c>
      <c r="C51" s="17" t="s">
        <v>13</v>
      </c>
      <c r="D51" s="3" t="s">
        <v>61</v>
      </c>
      <c r="E51" s="10">
        <f t="shared" si="1"/>
        <v>0</v>
      </c>
      <c r="F51" s="10"/>
      <c r="G51" s="10"/>
      <c r="H51" s="10"/>
      <c r="I51" s="10"/>
      <c r="J51" s="17" t="s">
        <v>35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38.25" customHeight="1" x14ac:dyDescent="0.25">
      <c r="A52" s="18"/>
      <c r="B52" s="18"/>
      <c r="C52" s="18"/>
      <c r="D52" s="3" t="s">
        <v>63</v>
      </c>
      <c r="E52" s="10">
        <f t="shared" si="1"/>
        <v>0</v>
      </c>
      <c r="F52" s="10"/>
      <c r="G52" s="10"/>
      <c r="H52" s="10"/>
      <c r="I52" s="10"/>
      <c r="J52" s="18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9.75" customHeight="1" x14ac:dyDescent="0.25">
      <c r="A53" s="18"/>
      <c r="B53" s="18"/>
      <c r="C53" s="18"/>
      <c r="D53" s="3" t="s">
        <v>62</v>
      </c>
      <c r="E53" s="10">
        <f t="shared" si="1"/>
        <v>513102.13</v>
      </c>
      <c r="F53" s="10">
        <v>100333.13</v>
      </c>
      <c r="G53" s="10">
        <v>166469</v>
      </c>
      <c r="H53" s="10">
        <v>123150</v>
      </c>
      <c r="I53" s="10">
        <v>123150</v>
      </c>
      <c r="J53" s="18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29.25" customHeight="1" x14ac:dyDescent="0.25">
      <c r="A54" s="18"/>
      <c r="B54" s="18"/>
      <c r="C54" s="18"/>
      <c r="D54" s="3" t="s">
        <v>64</v>
      </c>
      <c r="E54" s="10">
        <f t="shared" si="1"/>
        <v>0</v>
      </c>
      <c r="F54" s="10"/>
      <c r="G54" s="10"/>
      <c r="H54" s="10"/>
      <c r="I54" s="10"/>
      <c r="J54" s="18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9"/>
      <c r="B55" s="19"/>
      <c r="C55" s="19"/>
      <c r="D55" s="3" t="s">
        <v>60</v>
      </c>
      <c r="E55" s="10">
        <f t="shared" si="1"/>
        <v>513102.13</v>
      </c>
      <c r="F55" s="10">
        <f>SUM(F51:F54)</f>
        <v>100333.13</v>
      </c>
      <c r="G55" s="10">
        <f>SUM(G51:G54)</f>
        <v>166469</v>
      </c>
      <c r="H55" s="10">
        <f>SUM(H51:H54)</f>
        <v>123150</v>
      </c>
      <c r="I55" s="10">
        <f>SUM(I51:I54)</f>
        <v>123150</v>
      </c>
      <c r="J55" s="19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39.75" customHeight="1" x14ac:dyDescent="0.25">
      <c r="A56" s="17" t="s">
        <v>39</v>
      </c>
      <c r="B56" s="17" t="s">
        <v>36</v>
      </c>
      <c r="C56" s="17" t="s">
        <v>13</v>
      </c>
      <c r="D56" s="3" t="s">
        <v>61</v>
      </c>
      <c r="E56" s="10">
        <f t="shared" si="1"/>
        <v>0</v>
      </c>
      <c r="F56" s="10"/>
      <c r="G56" s="10"/>
      <c r="H56" s="10"/>
      <c r="I56" s="10"/>
      <c r="J56" s="17" t="s">
        <v>37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41.25" customHeight="1" x14ac:dyDescent="0.25">
      <c r="A57" s="18"/>
      <c r="B57" s="18"/>
      <c r="C57" s="18"/>
      <c r="D57" s="3" t="s">
        <v>63</v>
      </c>
      <c r="E57" s="10">
        <f t="shared" si="1"/>
        <v>0</v>
      </c>
      <c r="F57" s="10"/>
      <c r="G57" s="10"/>
      <c r="H57" s="10"/>
      <c r="I57" s="10"/>
      <c r="J57" s="18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39.75" customHeight="1" x14ac:dyDescent="0.25">
      <c r="A58" s="18"/>
      <c r="B58" s="18"/>
      <c r="C58" s="18"/>
      <c r="D58" s="3" t="s">
        <v>62</v>
      </c>
      <c r="E58" s="10">
        <f t="shared" si="1"/>
        <v>81000</v>
      </c>
      <c r="F58" s="10">
        <v>21000</v>
      </c>
      <c r="G58" s="10"/>
      <c r="H58" s="10">
        <v>30000</v>
      </c>
      <c r="I58" s="10">
        <v>30000</v>
      </c>
      <c r="J58" s="18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 x14ac:dyDescent="0.25">
      <c r="A59" s="18"/>
      <c r="B59" s="18"/>
      <c r="C59" s="18"/>
      <c r="D59" s="3" t="s">
        <v>64</v>
      </c>
      <c r="E59" s="10">
        <f t="shared" si="1"/>
        <v>0</v>
      </c>
      <c r="F59" s="10"/>
      <c r="G59" s="10"/>
      <c r="H59" s="10"/>
      <c r="I59" s="10"/>
      <c r="J59" s="18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75" customHeight="1" x14ac:dyDescent="0.25">
      <c r="A60" s="19"/>
      <c r="B60" s="19"/>
      <c r="C60" s="19"/>
      <c r="D60" s="3" t="s">
        <v>60</v>
      </c>
      <c r="E60" s="10">
        <f t="shared" si="1"/>
        <v>81000</v>
      </c>
      <c r="F60" s="10">
        <f>SUM(F56:F59)</f>
        <v>21000</v>
      </c>
      <c r="G60" s="10">
        <f>SUM(G56:G59)</f>
        <v>0</v>
      </c>
      <c r="H60" s="10">
        <f>SUM(H56:H59)</f>
        <v>30000</v>
      </c>
      <c r="I60" s="10">
        <f>SUM(I56:I59)</f>
        <v>30000</v>
      </c>
      <c r="J60" s="19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41.25" customHeight="1" x14ac:dyDescent="0.25">
      <c r="A61" s="17" t="s">
        <v>42</v>
      </c>
      <c r="B61" s="17" t="s">
        <v>40</v>
      </c>
      <c r="C61" s="17" t="s">
        <v>13</v>
      </c>
      <c r="D61" s="3" t="s">
        <v>61</v>
      </c>
      <c r="E61" s="10">
        <f t="shared" si="1"/>
        <v>591013469.05999994</v>
      </c>
      <c r="F61" s="10">
        <v>122876295.29000001</v>
      </c>
      <c r="G61" s="10">
        <v>161646707.77000001</v>
      </c>
      <c r="H61" s="10">
        <v>153629278</v>
      </c>
      <c r="I61" s="10">
        <v>152861188</v>
      </c>
      <c r="J61" s="17" t="s">
        <v>41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43.5" customHeight="1" x14ac:dyDescent="0.25">
      <c r="A62" s="18"/>
      <c r="B62" s="18"/>
      <c r="C62" s="18"/>
      <c r="D62" s="3" t="s">
        <v>63</v>
      </c>
      <c r="E62" s="10">
        <f t="shared" si="1"/>
        <v>1724186</v>
      </c>
      <c r="F62" s="10">
        <v>1724186</v>
      </c>
      <c r="G62" s="10"/>
      <c r="H62" s="10"/>
      <c r="I62" s="10"/>
      <c r="J62" s="18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42" customHeight="1" x14ac:dyDescent="0.25">
      <c r="A63" s="18"/>
      <c r="B63" s="18"/>
      <c r="C63" s="18"/>
      <c r="D63" s="3" t="s">
        <v>62</v>
      </c>
      <c r="E63" s="10">
        <f t="shared" si="1"/>
        <v>280648060.10000002</v>
      </c>
      <c r="F63" s="10">
        <v>119375103.01000001</v>
      </c>
      <c r="G63" s="10">
        <v>61572597.090000004</v>
      </c>
      <c r="H63" s="10">
        <v>49793020</v>
      </c>
      <c r="I63" s="10">
        <v>49907340</v>
      </c>
      <c r="J63" s="18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28.5" customHeight="1" x14ac:dyDescent="0.25">
      <c r="A64" s="18"/>
      <c r="B64" s="18"/>
      <c r="C64" s="18"/>
      <c r="D64" s="3" t="s">
        <v>64</v>
      </c>
      <c r="E64" s="10">
        <f t="shared" si="1"/>
        <v>0</v>
      </c>
      <c r="F64" s="10"/>
      <c r="G64" s="10"/>
      <c r="H64" s="10"/>
      <c r="I64" s="10"/>
      <c r="J64" s="18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81" customHeight="1" x14ac:dyDescent="0.25">
      <c r="A65" s="19"/>
      <c r="B65" s="19"/>
      <c r="C65" s="19"/>
      <c r="D65" s="3" t="s">
        <v>60</v>
      </c>
      <c r="E65" s="10">
        <f t="shared" si="1"/>
        <v>873385715.16000009</v>
      </c>
      <c r="F65" s="10">
        <f>SUM(F61:F64)</f>
        <v>243975584.30000001</v>
      </c>
      <c r="G65" s="10">
        <f>SUM(G61:G64)</f>
        <v>223219304.86000001</v>
      </c>
      <c r="H65" s="10">
        <f>SUM(H61:H64)</f>
        <v>203422298</v>
      </c>
      <c r="I65" s="10">
        <f>SUM(I61:I64)</f>
        <v>202768528</v>
      </c>
      <c r="J65" s="19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37.5" customHeight="1" x14ac:dyDescent="0.25">
      <c r="A66" s="17" t="s">
        <v>47</v>
      </c>
      <c r="B66" s="17" t="s">
        <v>43</v>
      </c>
      <c r="C66" s="17" t="s">
        <v>13</v>
      </c>
      <c r="D66" s="3" t="s">
        <v>61</v>
      </c>
      <c r="E66" s="10">
        <f t="shared" si="1"/>
        <v>0</v>
      </c>
      <c r="F66" s="10"/>
      <c r="G66" s="10"/>
      <c r="H66" s="10"/>
      <c r="I66" s="10"/>
      <c r="J66" s="17" t="s">
        <v>44</v>
      </c>
      <c r="K66" s="1"/>
      <c r="L66" s="1"/>
      <c r="M66" s="1"/>
      <c r="N66" s="1"/>
      <c r="O66" s="1"/>
      <c r="P66" s="9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42" customHeight="1" x14ac:dyDescent="0.25">
      <c r="A67" s="18"/>
      <c r="B67" s="18"/>
      <c r="C67" s="18"/>
      <c r="D67" s="3" t="s">
        <v>63</v>
      </c>
      <c r="E67" s="10">
        <f t="shared" si="1"/>
        <v>0</v>
      </c>
      <c r="F67" s="10"/>
      <c r="G67" s="10"/>
      <c r="H67" s="10"/>
      <c r="I67" s="10"/>
      <c r="J67" s="18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42" customHeight="1" x14ac:dyDescent="0.25">
      <c r="A68" s="18"/>
      <c r="B68" s="18"/>
      <c r="C68" s="18"/>
      <c r="D68" s="3" t="s">
        <v>62</v>
      </c>
      <c r="E68" s="10">
        <f t="shared" si="1"/>
        <v>354553.11</v>
      </c>
      <c r="F68" s="10">
        <v>93553.11</v>
      </c>
      <c r="G68" s="10">
        <v>30000</v>
      </c>
      <c r="H68" s="10">
        <v>115500</v>
      </c>
      <c r="I68" s="10">
        <v>115500</v>
      </c>
      <c r="J68" s="18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9.25" customHeight="1" x14ac:dyDescent="0.25">
      <c r="A69" s="18"/>
      <c r="B69" s="18"/>
      <c r="C69" s="18"/>
      <c r="D69" s="3" t="s">
        <v>64</v>
      </c>
      <c r="E69" s="10">
        <f t="shared" si="1"/>
        <v>0</v>
      </c>
      <c r="F69" s="10"/>
      <c r="G69" s="10"/>
      <c r="H69" s="10"/>
      <c r="I69" s="10"/>
      <c r="J69" s="18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9"/>
      <c r="B70" s="19"/>
      <c r="C70" s="19"/>
      <c r="D70" s="3" t="s">
        <v>60</v>
      </c>
      <c r="E70" s="10">
        <f t="shared" si="1"/>
        <v>354553.11</v>
      </c>
      <c r="F70" s="10">
        <f>SUM(F66:F69)</f>
        <v>93553.11</v>
      </c>
      <c r="G70" s="10">
        <f>SUM(G66:G69)</f>
        <v>30000</v>
      </c>
      <c r="H70" s="10">
        <f>SUM(H66:H69)</f>
        <v>115500</v>
      </c>
      <c r="I70" s="10">
        <f>SUM(I66:I69)</f>
        <v>115500</v>
      </c>
      <c r="J70" s="19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39.75" customHeight="1" x14ac:dyDescent="0.25">
      <c r="A71" s="17" t="s">
        <v>48</v>
      </c>
      <c r="B71" s="17" t="s">
        <v>45</v>
      </c>
      <c r="C71" s="17" t="s">
        <v>13</v>
      </c>
      <c r="D71" s="3" t="s">
        <v>61</v>
      </c>
      <c r="E71" s="10">
        <f t="shared" si="1"/>
        <v>0</v>
      </c>
      <c r="F71" s="10"/>
      <c r="G71" s="10"/>
      <c r="H71" s="10"/>
      <c r="I71" s="10"/>
      <c r="J71" s="17" t="s">
        <v>46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9.75" customHeight="1" x14ac:dyDescent="0.25">
      <c r="A72" s="18"/>
      <c r="B72" s="18"/>
      <c r="C72" s="18"/>
      <c r="D72" s="3" t="s">
        <v>63</v>
      </c>
      <c r="E72" s="10">
        <f t="shared" si="1"/>
        <v>0</v>
      </c>
      <c r="F72" s="10"/>
      <c r="G72" s="10"/>
      <c r="H72" s="10"/>
      <c r="I72" s="10"/>
      <c r="J72" s="18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42" customHeight="1" x14ac:dyDescent="0.25">
      <c r="A73" s="18"/>
      <c r="B73" s="18"/>
      <c r="C73" s="18"/>
      <c r="D73" s="3" t="s">
        <v>62</v>
      </c>
      <c r="E73" s="10">
        <f t="shared" si="1"/>
        <v>5317052.4399999995</v>
      </c>
      <c r="F73" s="10">
        <v>1606752.44</v>
      </c>
      <c r="G73" s="10">
        <v>1548300</v>
      </c>
      <c r="H73" s="10">
        <v>1096000</v>
      </c>
      <c r="I73" s="10">
        <v>1066000</v>
      </c>
      <c r="J73" s="18"/>
      <c r="K73" s="1"/>
      <c r="L73" s="9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27.75" customHeight="1" x14ac:dyDescent="0.25">
      <c r="A74" s="18"/>
      <c r="B74" s="18"/>
      <c r="C74" s="18"/>
      <c r="D74" s="3" t="s">
        <v>64</v>
      </c>
      <c r="E74" s="10">
        <f t="shared" si="1"/>
        <v>0</v>
      </c>
      <c r="F74" s="10"/>
      <c r="G74" s="10"/>
      <c r="H74" s="10"/>
      <c r="I74" s="10"/>
      <c r="J74" s="18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9"/>
      <c r="B75" s="19"/>
      <c r="C75" s="19"/>
      <c r="D75" s="3" t="s">
        <v>60</v>
      </c>
      <c r="E75" s="10">
        <f t="shared" si="1"/>
        <v>5317052.4399999995</v>
      </c>
      <c r="F75" s="10">
        <f>SUM(F71:F74)</f>
        <v>1606752.44</v>
      </c>
      <c r="G75" s="10">
        <f>SUM(G71:G74)</f>
        <v>1548300</v>
      </c>
      <c r="H75" s="10">
        <f>SUM(H71:H74)</f>
        <v>1096000</v>
      </c>
      <c r="I75" s="10">
        <f>SUM(I71:I74)</f>
        <v>1066000</v>
      </c>
      <c r="J75" s="19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38.25" customHeight="1" x14ac:dyDescent="0.25">
      <c r="A76" s="17" t="s">
        <v>53</v>
      </c>
      <c r="B76" s="17" t="s">
        <v>49</v>
      </c>
      <c r="C76" s="17" t="s">
        <v>50</v>
      </c>
      <c r="D76" s="3" t="s">
        <v>61</v>
      </c>
      <c r="E76" s="10">
        <f t="shared" si="1"/>
        <v>0</v>
      </c>
      <c r="F76" s="10"/>
      <c r="G76" s="10"/>
      <c r="H76" s="10"/>
      <c r="I76" s="10"/>
      <c r="J76" s="17" t="s">
        <v>71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42" customHeight="1" x14ac:dyDescent="0.25">
      <c r="A77" s="18"/>
      <c r="B77" s="18"/>
      <c r="C77" s="18"/>
      <c r="D77" s="3" t="s">
        <v>63</v>
      </c>
      <c r="E77" s="10">
        <f t="shared" si="1"/>
        <v>0</v>
      </c>
      <c r="F77" s="10"/>
      <c r="G77" s="10"/>
      <c r="H77" s="10"/>
      <c r="I77" s="10"/>
      <c r="J77" s="18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39.75" customHeight="1" x14ac:dyDescent="0.25">
      <c r="A78" s="18"/>
      <c r="B78" s="18"/>
      <c r="C78" s="18"/>
      <c r="D78" s="3" t="s">
        <v>62</v>
      </c>
      <c r="E78" s="10">
        <f t="shared" si="1"/>
        <v>287286.5</v>
      </c>
      <c r="F78" s="10">
        <v>55003.5</v>
      </c>
      <c r="G78" s="10">
        <v>29783</v>
      </c>
      <c r="H78" s="10">
        <v>97500</v>
      </c>
      <c r="I78" s="10">
        <v>105000</v>
      </c>
      <c r="J78" s="18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9.25" customHeight="1" x14ac:dyDescent="0.25">
      <c r="A79" s="18"/>
      <c r="B79" s="18"/>
      <c r="C79" s="18"/>
      <c r="D79" s="3" t="s">
        <v>64</v>
      </c>
      <c r="E79" s="10">
        <f t="shared" si="1"/>
        <v>0</v>
      </c>
      <c r="F79" s="10"/>
      <c r="G79" s="10"/>
      <c r="H79" s="10"/>
      <c r="I79" s="10"/>
      <c r="J79" s="18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9"/>
      <c r="B80" s="19"/>
      <c r="C80" s="19"/>
      <c r="D80" s="3" t="s">
        <v>60</v>
      </c>
      <c r="E80" s="10">
        <f t="shared" ref="E80:E105" si="2">SUM(F80:I80)</f>
        <v>287286.5</v>
      </c>
      <c r="F80" s="10">
        <f>SUM(F76:F79)</f>
        <v>55003.5</v>
      </c>
      <c r="G80" s="10">
        <f>SUM(G76:G79)</f>
        <v>29783</v>
      </c>
      <c r="H80" s="10">
        <f>SUM(H76:H79)</f>
        <v>97500</v>
      </c>
      <c r="I80" s="10">
        <f>SUM(I76:I79)</f>
        <v>105000</v>
      </c>
      <c r="J80" s="19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9" customHeight="1" x14ac:dyDescent="0.25">
      <c r="A81" s="17" t="s">
        <v>54</v>
      </c>
      <c r="B81" s="17" t="s">
        <v>51</v>
      </c>
      <c r="C81" s="17" t="s">
        <v>13</v>
      </c>
      <c r="D81" s="3" t="s">
        <v>61</v>
      </c>
      <c r="E81" s="10">
        <f t="shared" si="2"/>
        <v>2158200</v>
      </c>
      <c r="F81" s="10">
        <v>1411200</v>
      </c>
      <c r="G81" s="10">
        <v>747000</v>
      </c>
      <c r="H81" s="10"/>
      <c r="I81" s="10"/>
      <c r="J81" s="17" t="s">
        <v>52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8.25" customHeight="1" x14ac:dyDescent="0.25">
      <c r="A82" s="18"/>
      <c r="B82" s="18"/>
      <c r="C82" s="18"/>
      <c r="D82" s="3" t="s">
        <v>63</v>
      </c>
      <c r="E82" s="10">
        <f t="shared" si="2"/>
        <v>0</v>
      </c>
      <c r="F82" s="10"/>
      <c r="G82" s="10"/>
      <c r="H82" s="10"/>
      <c r="I82" s="10"/>
      <c r="J82" s="18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38.25" customHeight="1" x14ac:dyDescent="0.25">
      <c r="A83" s="18"/>
      <c r="B83" s="18"/>
      <c r="C83" s="18"/>
      <c r="D83" s="3" t="s">
        <v>62</v>
      </c>
      <c r="E83" s="10">
        <f t="shared" si="2"/>
        <v>362448</v>
      </c>
      <c r="F83" s="10"/>
      <c r="G83" s="10">
        <v>362448</v>
      </c>
      <c r="H83" s="10"/>
      <c r="I83" s="10"/>
      <c r="J83" s="18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7.75" customHeight="1" x14ac:dyDescent="0.25">
      <c r="A84" s="18"/>
      <c r="B84" s="18"/>
      <c r="C84" s="18"/>
      <c r="D84" s="3" t="s">
        <v>64</v>
      </c>
      <c r="E84" s="10">
        <f t="shared" si="2"/>
        <v>0</v>
      </c>
      <c r="F84" s="10"/>
      <c r="G84" s="10"/>
      <c r="H84" s="10"/>
      <c r="I84" s="10"/>
      <c r="J84" s="18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9"/>
      <c r="B85" s="19"/>
      <c r="C85" s="19"/>
      <c r="D85" s="3" t="s">
        <v>60</v>
      </c>
      <c r="E85" s="10">
        <f t="shared" si="2"/>
        <v>2520648</v>
      </c>
      <c r="F85" s="10">
        <f>SUM(F81:F84)</f>
        <v>1411200</v>
      </c>
      <c r="G85" s="10">
        <f>SUM(G81:G84)</f>
        <v>1109448</v>
      </c>
      <c r="H85" s="10">
        <f>SUM(H81:H84)</f>
        <v>0</v>
      </c>
      <c r="I85" s="10">
        <f>SUM(I81:I84)</f>
        <v>0</v>
      </c>
      <c r="J85" s="19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9" customHeight="1" x14ac:dyDescent="0.25">
      <c r="A86" s="17" t="s">
        <v>58</v>
      </c>
      <c r="B86" s="17" t="s">
        <v>55</v>
      </c>
      <c r="C86" s="17" t="s">
        <v>13</v>
      </c>
      <c r="D86" s="3" t="s">
        <v>61</v>
      </c>
      <c r="E86" s="10">
        <f t="shared" si="2"/>
        <v>210643.5</v>
      </c>
      <c r="F86" s="10">
        <v>210643.5</v>
      </c>
      <c r="G86" s="10"/>
      <c r="H86" s="10"/>
      <c r="I86" s="10"/>
      <c r="J86" s="17" t="s">
        <v>44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36" x14ac:dyDescent="0.25">
      <c r="A87" s="18"/>
      <c r="B87" s="18"/>
      <c r="C87" s="18"/>
      <c r="D87" s="3" t="s">
        <v>63</v>
      </c>
      <c r="E87" s="10">
        <f t="shared" si="2"/>
        <v>0</v>
      </c>
      <c r="F87" s="10"/>
      <c r="G87" s="10"/>
      <c r="H87" s="10"/>
      <c r="I87" s="10"/>
      <c r="J87" s="18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6" x14ac:dyDescent="0.25">
      <c r="A88" s="18"/>
      <c r="B88" s="18"/>
      <c r="C88" s="18"/>
      <c r="D88" s="3" t="s">
        <v>62</v>
      </c>
      <c r="E88" s="10">
        <f t="shared" si="2"/>
        <v>0</v>
      </c>
      <c r="F88" s="10"/>
      <c r="G88" s="10"/>
      <c r="H88" s="10"/>
      <c r="I88" s="10"/>
      <c r="J88" s="18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7.75" customHeight="1" x14ac:dyDescent="0.25">
      <c r="A89" s="18"/>
      <c r="B89" s="18"/>
      <c r="C89" s="18"/>
      <c r="D89" s="3" t="s">
        <v>64</v>
      </c>
      <c r="E89" s="10">
        <f t="shared" si="2"/>
        <v>0</v>
      </c>
      <c r="F89" s="10"/>
      <c r="G89" s="10"/>
      <c r="H89" s="10"/>
      <c r="I89" s="10"/>
      <c r="J89" s="18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9"/>
      <c r="B90" s="19"/>
      <c r="C90" s="19"/>
      <c r="D90" s="3" t="s">
        <v>60</v>
      </c>
      <c r="E90" s="10">
        <f t="shared" si="2"/>
        <v>210643.5</v>
      </c>
      <c r="F90" s="10">
        <f>SUM(F86:F89)</f>
        <v>210643.5</v>
      </c>
      <c r="G90" s="10">
        <f>SUM(G86:G89)</f>
        <v>0</v>
      </c>
      <c r="H90" s="10">
        <f>SUM(H86:H89)</f>
        <v>0</v>
      </c>
      <c r="I90" s="10">
        <f>SUM(I86:I89)</f>
        <v>0</v>
      </c>
      <c r="J90" s="19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8.25" customHeight="1" x14ac:dyDescent="0.25">
      <c r="A91" s="20" t="s">
        <v>59</v>
      </c>
      <c r="B91" s="17" t="s">
        <v>56</v>
      </c>
      <c r="C91" s="20" t="s">
        <v>13</v>
      </c>
      <c r="D91" s="3" t="s">
        <v>61</v>
      </c>
      <c r="E91" s="10">
        <f t="shared" si="2"/>
        <v>3257723</v>
      </c>
      <c r="F91" s="10">
        <v>3257723</v>
      </c>
      <c r="G91" s="10"/>
      <c r="H91" s="10"/>
      <c r="I91" s="10"/>
      <c r="J91" s="20" t="s">
        <v>57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9" customHeight="1" x14ac:dyDescent="0.25">
      <c r="A92" s="20"/>
      <c r="B92" s="18"/>
      <c r="C92" s="20"/>
      <c r="D92" s="3" t="s">
        <v>63</v>
      </c>
      <c r="E92" s="10">
        <f t="shared" si="2"/>
        <v>100000</v>
      </c>
      <c r="F92" s="10"/>
      <c r="G92" s="10">
        <v>100000</v>
      </c>
      <c r="H92" s="10"/>
      <c r="I92" s="10"/>
      <c r="J92" s="20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39" customHeight="1" x14ac:dyDescent="0.25">
      <c r="A93" s="20"/>
      <c r="B93" s="18"/>
      <c r="C93" s="20"/>
      <c r="D93" s="3" t="s">
        <v>62</v>
      </c>
      <c r="E93" s="10">
        <f t="shared" si="2"/>
        <v>15320</v>
      </c>
      <c r="F93" s="10">
        <v>13470</v>
      </c>
      <c r="G93" s="10">
        <v>1850</v>
      </c>
      <c r="H93" s="10"/>
      <c r="I93" s="10"/>
      <c r="J93" s="20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8.5" customHeight="1" x14ac:dyDescent="0.25">
      <c r="A94" s="20"/>
      <c r="B94" s="18"/>
      <c r="C94" s="20"/>
      <c r="D94" s="3" t="s">
        <v>64</v>
      </c>
      <c r="E94" s="10">
        <f t="shared" si="2"/>
        <v>0</v>
      </c>
      <c r="F94" s="10"/>
      <c r="G94" s="10"/>
      <c r="H94" s="10"/>
      <c r="I94" s="10"/>
      <c r="J94" s="20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20"/>
      <c r="B95" s="19"/>
      <c r="C95" s="20"/>
      <c r="D95" s="3" t="s">
        <v>60</v>
      </c>
      <c r="E95" s="10">
        <f t="shared" si="2"/>
        <v>3373043</v>
      </c>
      <c r="F95" s="10">
        <f>SUM(F91:F94)</f>
        <v>3271193</v>
      </c>
      <c r="G95" s="10">
        <f>SUM(G91:G94)</f>
        <v>101850</v>
      </c>
      <c r="H95" s="10">
        <f>SUM(H91:H94)</f>
        <v>0</v>
      </c>
      <c r="I95" s="10">
        <f>SUM(I91:I94)</f>
        <v>0</v>
      </c>
      <c r="J95" s="20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39.75" customHeight="1" x14ac:dyDescent="0.25">
      <c r="A96" s="17" t="s">
        <v>68</v>
      </c>
      <c r="B96" s="17" t="s">
        <v>70</v>
      </c>
      <c r="C96" s="17" t="s">
        <v>69</v>
      </c>
      <c r="D96" s="3" t="s">
        <v>61</v>
      </c>
      <c r="E96" s="10">
        <f t="shared" si="2"/>
        <v>0</v>
      </c>
      <c r="F96" s="10"/>
      <c r="G96" s="10"/>
      <c r="H96" s="10"/>
      <c r="I96" s="10"/>
      <c r="J96" s="17" t="s">
        <v>75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39.75" customHeight="1" x14ac:dyDescent="0.25">
      <c r="A97" s="18"/>
      <c r="B97" s="18"/>
      <c r="C97" s="18"/>
      <c r="D97" s="3" t="s">
        <v>63</v>
      </c>
      <c r="E97" s="10">
        <f t="shared" si="2"/>
        <v>0</v>
      </c>
      <c r="F97" s="10"/>
      <c r="G97" s="10"/>
      <c r="H97" s="10"/>
      <c r="I97" s="10"/>
      <c r="J97" s="18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9.75" customHeight="1" x14ac:dyDescent="0.25">
      <c r="A98" s="18"/>
      <c r="B98" s="18"/>
      <c r="C98" s="18"/>
      <c r="D98" s="3" t="s">
        <v>62</v>
      </c>
      <c r="E98" s="10">
        <f t="shared" si="2"/>
        <v>3980</v>
      </c>
      <c r="F98" s="10">
        <v>3980</v>
      </c>
      <c r="G98" s="10"/>
      <c r="H98" s="10"/>
      <c r="I98" s="10"/>
      <c r="J98" s="18"/>
      <c r="K98" s="1"/>
      <c r="L98" s="9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5.5" customHeight="1" x14ac:dyDescent="0.25">
      <c r="A99" s="18"/>
      <c r="B99" s="18"/>
      <c r="C99" s="18"/>
      <c r="D99" s="3" t="s">
        <v>64</v>
      </c>
      <c r="E99" s="10">
        <f t="shared" si="2"/>
        <v>0</v>
      </c>
      <c r="F99" s="10"/>
      <c r="G99" s="10"/>
      <c r="H99" s="10"/>
      <c r="I99" s="10"/>
      <c r="J99" s="18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 x14ac:dyDescent="0.25">
      <c r="A100" s="19"/>
      <c r="B100" s="19"/>
      <c r="C100" s="19"/>
      <c r="D100" s="3" t="s">
        <v>60</v>
      </c>
      <c r="E100" s="10">
        <f t="shared" si="2"/>
        <v>3980</v>
      </c>
      <c r="F100" s="10">
        <f>SUM(F96:F99)</f>
        <v>3980</v>
      </c>
      <c r="G100" s="10">
        <f>SUM(G96:G99)</f>
        <v>0</v>
      </c>
      <c r="H100" s="10">
        <f>SUM(H96:H99)</f>
        <v>0</v>
      </c>
      <c r="I100" s="10">
        <f>SUM(I96:I99)</f>
        <v>0</v>
      </c>
      <c r="J100" s="19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39" customHeight="1" x14ac:dyDescent="0.25">
      <c r="A101" s="20"/>
      <c r="B101" s="16" t="s">
        <v>74</v>
      </c>
      <c r="C101" s="16"/>
      <c r="D101" s="2" t="s">
        <v>61</v>
      </c>
      <c r="E101" s="11">
        <f t="shared" si="2"/>
        <v>600662264.55999994</v>
      </c>
      <c r="F101" s="11">
        <f>F16+F21+F26+F31+F36+F41+F46+F51+F56+F61+F66+F71+F81+F86+F91+F96</f>
        <v>127990986.79000001</v>
      </c>
      <c r="G101" s="11">
        <f>G16+G21+G26+G31+G36+G41+G46+G51+G56+G61+G66+G71+G81+G86+G91+G96</f>
        <v>166180811.77000001</v>
      </c>
      <c r="H101" s="11">
        <f>H16+H21+H26+H31+H36+H41+H46+H51+H56+H61+H66+H71+H81+H86+H91+H96</f>
        <v>153629278</v>
      </c>
      <c r="I101" s="11">
        <f>I16+I21+I26+I31+I36+I41+I46+I51+I56+I61+I66+I71+I81+I86+I91+I96</f>
        <v>152861188</v>
      </c>
      <c r="J101" s="1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9.75" customHeight="1" x14ac:dyDescent="0.25">
      <c r="A102" s="20"/>
      <c r="B102" s="16"/>
      <c r="C102" s="16"/>
      <c r="D102" s="2" t="s">
        <v>63</v>
      </c>
      <c r="E102" s="11">
        <f t="shared" si="2"/>
        <v>5476186</v>
      </c>
      <c r="F102" s="11">
        <f>F17+F22+F27+F32+F37+F42+F47+F52+F57+F62+F67+F72+F77+F82+F87+F92+F97</f>
        <v>3576186</v>
      </c>
      <c r="G102" s="11">
        <f>G17+G22+G27+G32+G37+G42+G47+G52+G57+G62+G67+G72+G77+G82+G87+G92+G97</f>
        <v>1900000</v>
      </c>
      <c r="H102" s="11">
        <f>H17+H22+H27+H32+H37+H42+H47+H52+H57+H62+H67+H72+H77+H82+H87+H92+H97</f>
        <v>0</v>
      </c>
      <c r="I102" s="11">
        <f>I17+I22+I27+I32+I37+I42+I47+I52+I57+I62+I67+I72+I77+I82+I87+I92+I97</f>
        <v>0</v>
      </c>
      <c r="J102" s="1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x14ac:dyDescent="0.25">
      <c r="A103" s="20"/>
      <c r="B103" s="16"/>
      <c r="C103" s="16"/>
      <c r="D103" s="2" t="s">
        <v>62</v>
      </c>
      <c r="E103" s="11">
        <f t="shared" si="2"/>
        <v>299025578.25</v>
      </c>
      <c r="F103" s="11">
        <f>F18+F23+F28+F33+F38+F43+F48+F53+F58+F63+F68+F73+F78+F83+F88+F93+F98</f>
        <v>126312384.16</v>
      </c>
      <c r="G103" s="11">
        <f>G18+G28+G38+G53+G63+G68+G73+G78+G98+G83+G95</f>
        <v>67131244.090000004</v>
      </c>
      <c r="H103" s="11">
        <f>H18+H23+H28+H33+H38+H43+H48+H53+H58+H63+H68+H73+H78+H83+H88+H93+H98</f>
        <v>52745065</v>
      </c>
      <c r="I103" s="11">
        <f>I18+I23+I28+I33+I38+I43+I48+I53+I58+I63+I68+I73+I78+I83+I88+I93+I98</f>
        <v>52836885</v>
      </c>
      <c r="J103" s="1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7.75" customHeight="1" x14ac:dyDescent="0.25">
      <c r="A104" s="20"/>
      <c r="B104" s="16"/>
      <c r="C104" s="16"/>
      <c r="D104" s="2" t="s">
        <v>64</v>
      </c>
      <c r="E104" s="11">
        <f t="shared" si="2"/>
        <v>9889</v>
      </c>
      <c r="F104" s="11"/>
      <c r="G104" s="11">
        <f>G19</f>
        <v>9889</v>
      </c>
      <c r="H104" s="11"/>
      <c r="I104" s="11"/>
      <c r="J104" s="1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20"/>
      <c r="B105" s="16"/>
      <c r="C105" s="16"/>
      <c r="D105" s="2" t="s">
        <v>60</v>
      </c>
      <c r="E105" s="11">
        <f t="shared" si="2"/>
        <v>905173917.80999994</v>
      </c>
      <c r="F105" s="11">
        <f>SUM(F101:F104)</f>
        <v>257879556.94999999</v>
      </c>
      <c r="G105" s="12">
        <f>SUM(G101:G104)</f>
        <v>235221944.86000001</v>
      </c>
      <c r="H105" s="11">
        <f>SUM(H101:H104)</f>
        <v>206374343</v>
      </c>
      <c r="I105" s="11">
        <f>SUM(I101:I104)</f>
        <v>205698073</v>
      </c>
      <c r="J105" s="1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</sheetData>
  <mergeCells count="88">
    <mergeCell ref="J91:J95"/>
    <mergeCell ref="A101:A105"/>
    <mergeCell ref="J101:J105"/>
    <mergeCell ref="A96:A100"/>
    <mergeCell ref="B96:B100"/>
    <mergeCell ref="C101:C105"/>
    <mergeCell ref="B101:B105"/>
    <mergeCell ref="J96:J100"/>
    <mergeCell ref="C96:C100"/>
    <mergeCell ref="A91:A95"/>
    <mergeCell ref="A86:A90"/>
    <mergeCell ref="B86:B90"/>
    <mergeCell ref="B91:B95"/>
    <mergeCell ref="J71:J75"/>
    <mergeCell ref="A76:A80"/>
    <mergeCell ref="A81:A85"/>
    <mergeCell ref="C91:C95"/>
    <mergeCell ref="B76:B80"/>
    <mergeCell ref="C81:C85"/>
    <mergeCell ref="J76:J80"/>
    <mergeCell ref="C86:C90"/>
    <mergeCell ref="J86:J90"/>
    <mergeCell ref="C76:C80"/>
    <mergeCell ref="J81:J85"/>
    <mergeCell ref="B81:B85"/>
    <mergeCell ref="C61:C65"/>
    <mergeCell ref="C66:C70"/>
    <mergeCell ref="C56:C60"/>
    <mergeCell ref="A71:A75"/>
    <mergeCell ref="B71:B75"/>
    <mergeCell ref="C71:C75"/>
    <mergeCell ref="A56:A60"/>
    <mergeCell ref="A61:A65"/>
    <mergeCell ref="B61:B65"/>
    <mergeCell ref="A66:A70"/>
    <mergeCell ref="B66:B70"/>
    <mergeCell ref="B56:B60"/>
    <mergeCell ref="J46:J50"/>
    <mergeCell ref="J41:J45"/>
    <mergeCell ref="J56:J60"/>
    <mergeCell ref="J66:J70"/>
    <mergeCell ref="J51:J55"/>
    <mergeCell ref="J61:J65"/>
    <mergeCell ref="J16:J20"/>
    <mergeCell ref="A51:A55"/>
    <mergeCell ref="B51:B55"/>
    <mergeCell ref="C51:C55"/>
    <mergeCell ref="C46:C50"/>
    <mergeCell ref="A26:A30"/>
    <mergeCell ref="B41:B45"/>
    <mergeCell ref="B26:B30"/>
    <mergeCell ref="C31:C35"/>
    <mergeCell ref="A41:A45"/>
    <mergeCell ref="A46:A50"/>
    <mergeCell ref="B46:B50"/>
    <mergeCell ref="C41:C45"/>
    <mergeCell ref="B16:B20"/>
    <mergeCell ref="C21:C25"/>
    <mergeCell ref="A16:A20"/>
    <mergeCell ref="C16:C20"/>
    <mergeCell ref="C36:C40"/>
    <mergeCell ref="B31:B35"/>
    <mergeCell ref="C26:C30"/>
    <mergeCell ref="A21:A25"/>
    <mergeCell ref="A36:A40"/>
    <mergeCell ref="B36:B40"/>
    <mergeCell ref="J21:J25"/>
    <mergeCell ref="B21:B25"/>
    <mergeCell ref="A31:A35"/>
    <mergeCell ref="J36:J40"/>
    <mergeCell ref="J31:J35"/>
    <mergeCell ref="J26:J30"/>
    <mergeCell ref="A9:J9"/>
    <mergeCell ref="B13:B14"/>
    <mergeCell ref="J13:J14"/>
    <mergeCell ref="E13:I13"/>
    <mergeCell ref="C13:C14"/>
    <mergeCell ref="A10:J10"/>
    <mergeCell ref="A11:J11"/>
    <mergeCell ref="A13:A14"/>
    <mergeCell ref="D13:D14"/>
    <mergeCell ref="A8:J8"/>
    <mergeCell ref="A1:J1"/>
    <mergeCell ref="A2:J2"/>
    <mergeCell ref="A3:J3"/>
    <mergeCell ref="A4:J4"/>
    <mergeCell ref="A6:J6"/>
    <mergeCell ref="A7:J7"/>
  </mergeCells>
  <phoneticPr fontId="0" type="noConversion"/>
  <pageMargins left="0.70866141732283472" right="0.70866141732283472" top="0.35433070866141736" bottom="0.35433070866141736" header="0.31496062992125984" footer="0.31496062992125984"/>
  <pageSetup paperSize="9" scale="93" orientation="landscape" r:id="rId1"/>
  <rowBreaks count="6" manualBreakCount="6">
    <brk id="25" max="16383" man="1"/>
    <brk id="40" max="16383" man="1"/>
    <brk id="55" max="16383" man="1"/>
    <brk id="65" max="16383" man="1"/>
    <brk id="80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2014-07-31T07:32:59Z</cp:lastPrinted>
  <dcterms:created xsi:type="dcterms:W3CDTF">2006-09-16T00:00:00Z</dcterms:created>
  <dcterms:modified xsi:type="dcterms:W3CDTF">2014-11-07T08:36:57Z</dcterms:modified>
</cp:coreProperties>
</file>