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Area" localSheetId="0">Лист1!$A$1:$J$159</definedName>
  </definedNames>
  <calcPr calcId="144525"/>
</workbook>
</file>

<file path=xl/calcChain.xml><?xml version="1.0" encoding="utf-8"?>
<calcChain xmlns="http://schemas.openxmlformats.org/spreadsheetml/2006/main">
  <c r="G158" i="1" l="1"/>
  <c r="G157" i="1" l="1"/>
  <c r="G156" i="1"/>
  <c r="E150" i="1" l="1"/>
  <c r="E155" i="1"/>
  <c r="E154" i="1"/>
  <c r="G155" i="1"/>
  <c r="E151" i="1"/>
  <c r="G151" i="1"/>
  <c r="I147" i="1" l="1"/>
  <c r="H147" i="1"/>
  <c r="F147" i="1"/>
  <c r="E145" i="1"/>
  <c r="E144" i="1"/>
  <c r="G147" i="1"/>
  <c r="E140" i="1"/>
  <c r="G143" i="1"/>
  <c r="E143" i="1" s="1"/>
  <c r="E147" i="1" l="1"/>
  <c r="F64" i="1"/>
  <c r="G64" i="1"/>
  <c r="H64" i="1"/>
  <c r="I64" i="1"/>
  <c r="E61" i="1"/>
  <c r="E62" i="1"/>
  <c r="E60" i="1"/>
  <c r="F59" i="1"/>
  <c r="G59" i="1"/>
  <c r="H59" i="1"/>
  <c r="I59" i="1"/>
  <c r="E56" i="1"/>
  <c r="E57" i="1"/>
  <c r="E55" i="1"/>
  <c r="E64" i="1" l="1"/>
  <c r="E59" i="1"/>
  <c r="F158" i="1" l="1"/>
  <c r="E116" i="1"/>
  <c r="E117" i="1"/>
  <c r="E118" i="1"/>
  <c r="F119" i="1"/>
  <c r="G119" i="1"/>
  <c r="H119" i="1"/>
  <c r="I119" i="1"/>
  <c r="F156" i="1"/>
  <c r="E119" i="1" l="1"/>
  <c r="G139" i="1"/>
  <c r="H139" i="1"/>
  <c r="I139" i="1"/>
  <c r="F139" i="1"/>
  <c r="E137" i="1"/>
  <c r="E138" i="1"/>
  <c r="E136" i="1"/>
  <c r="E139" i="1" l="1"/>
  <c r="I30" i="1" l="1"/>
  <c r="H30" i="1"/>
  <c r="G30" i="1"/>
  <c r="F30" i="1"/>
  <c r="E29" i="1"/>
  <c r="E28" i="1"/>
  <c r="E27" i="1"/>
  <c r="E30" i="1" l="1"/>
  <c r="I26" i="1"/>
  <c r="H26" i="1"/>
  <c r="G26" i="1"/>
  <c r="F26" i="1"/>
  <c r="E25" i="1"/>
  <c r="E24" i="1"/>
  <c r="E23" i="1"/>
  <c r="E26" i="1" l="1"/>
  <c r="I22" i="1"/>
  <c r="H22" i="1"/>
  <c r="G22" i="1"/>
  <c r="F22" i="1"/>
  <c r="E21" i="1"/>
  <c r="E20" i="1"/>
  <c r="E19" i="1"/>
  <c r="E22" i="1" l="1"/>
  <c r="G135" i="1"/>
  <c r="H135" i="1"/>
  <c r="I135" i="1"/>
  <c r="F135" i="1"/>
  <c r="E133" i="1"/>
  <c r="E134" i="1"/>
  <c r="E132" i="1"/>
  <c r="G131" i="1"/>
  <c r="H131" i="1"/>
  <c r="I131" i="1"/>
  <c r="F131" i="1"/>
  <c r="E129" i="1"/>
  <c r="E130" i="1"/>
  <c r="E128" i="1"/>
  <c r="I126" i="1"/>
  <c r="I125" i="1"/>
  <c r="I124" i="1"/>
  <c r="I156" i="1" s="1"/>
  <c r="H126" i="1" l="1"/>
  <c r="H158" i="1" s="1"/>
  <c r="I158" i="1"/>
  <c r="H124" i="1"/>
  <c r="H156" i="1" s="1"/>
  <c r="H125" i="1"/>
  <c r="H157" i="1" s="1"/>
  <c r="I157" i="1"/>
  <c r="E135" i="1"/>
  <c r="E131" i="1"/>
  <c r="I127" i="1"/>
  <c r="G123" i="1"/>
  <c r="H123" i="1"/>
  <c r="I123" i="1"/>
  <c r="F123" i="1"/>
  <c r="E121" i="1"/>
  <c r="E122" i="1"/>
  <c r="E120" i="1"/>
  <c r="G115" i="1"/>
  <c r="H115" i="1"/>
  <c r="I115" i="1"/>
  <c r="F115" i="1"/>
  <c r="E113" i="1"/>
  <c r="E114" i="1"/>
  <c r="E112" i="1"/>
  <c r="I111" i="1"/>
  <c r="G111" i="1"/>
  <c r="H111" i="1"/>
  <c r="F111" i="1"/>
  <c r="E109" i="1"/>
  <c r="E110" i="1"/>
  <c r="E108" i="1"/>
  <c r="G107" i="1"/>
  <c r="H107" i="1"/>
  <c r="I107" i="1"/>
  <c r="F107" i="1"/>
  <c r="E105" i="1"/>
  <c r="E106" i="1"/>
  <c r="E104" i="1"/>
  <c r="G103" i="1"/>
  <c r="H103" i="1"/>
  <c r="I103" i="1"/>
  <c r="F103" i="1"/>
  <c r="E101" i="1"/>
  <c r="E102" i="1"/>
  <c r="E100" i="1"/>
  <c r="G99" i="1"/>
  <c r="H99" i="1"/>
  <c r="I99" i="1"/>
  <c r="F99" i="1"/>
  <c r="E93" i="1"/>
  <c r="E94" i="1"/>
  <c r="E92" i="1"/>
  <c r="E97" i="1"/>
  <c r="E98" i="1"/>
  <c r="E96" i="1"/>
  <c r="G95" i="1"/>
  <c r="H95" i="1"/>
  <c r="I95" i="1"/>
  <c r="F95" i="1"/>
  <c r="G91" i="1"/>
  <c r="H91" i="1"/>
  <c r="I91" i="1"/>
  <c r="F91" i="1"/>
  <c r="E89" i="1"/>
  <c r="E90" i="1"/>
  <c r="E88" i="1"/>
  <c r="G87" i="1"/>
  <c r="H87" i="1"/>
  <c r="I87" i="1"/>
  <c r="F87" i="1"/>
  <c r="E85" i="1"/>
  <c r="E86" i="1"/>
  <c r="E84" i="1"/>
  <c r="G83" i="1"/>
  <c r="H83" i="1"/>
  <c r="I83" i="1"/>
  <c r="F83" i="1"/>
  <c r="E81" i="1"/>
  <c r="E82" i="1"/>
  <c r="E80" i="1"/>
  <c r="G79" i="1"/>
  <c r="H79" i="1"/>
  <c r="I79" i="1"/>
  <c r="F79" i="1"/>
  <c r="E77" i="1"/>
  <c r="E78" i="1"/>
  <c r="E76" i="1"/>
  <c r="G75" i="1"/>
  <c r="H75" i="1"/>
  <c r="I75" i="1"/>
  <c r="F75" i="1"/>
  <c r="E74" i="1"/>
  <c r="E73" i="1"/>
  <c r="E69" i="1"/>
  <c r="G68" i="1"/>
  <c r="H68" i="1"/>
  <c r="I68" i="1"/>
  <c r="F68" i="1"/>
  <c r="I54" i="1"/>
  <c r="G54" i="1"/>
  <c r="H54" i="1"/>
  <c r="F54" i="1"/>
  <c r="E67" i="1"/>
  <c r="E66" i="1"/>
  <c r="E65" i="1"/>
  <c r="E53" i="1"/>
  <c r="E52" i="1"/>
  <c r="E51" i="1"/>
  <c r="G50" i="1"/>
  <c r="H50" i="1"/>
  <c r="I50" i="1"/>
  <c r="F50" i="1"/>
  <c r="E48" i="1"/>
  <c r="E49" i="1"/>
  <c r="E47" i="1"/>
  <c r="G46" i="1"/>
  <c r="H46" i="1"/>
  <c r="I46" i="1"/>
  <c r="F46" i="1"/>
  <c r="E44" i="1"/>
  <c r="E45" i="1"/>
  <c r="E43" i="1"/>
  <c r="G42" i="1"/>
  <c r="H42" i="1"/>
  <c r="I42" i="1"/>
  <c r="F42" i="1"/>
  <c r="E40" i="1"/>
  <c r="E41" i="1"/>
  <c r="E39" i="1"/>
  <c r="G38" i="1"/>
  <c r="H38" i="1"/>
  <c r="I38" i="1"/>
  <c r="F38" i="1"/>
  <c r="E36" i="1"/>
  <c r="E37" i="1"/>
  <c r="E35" i="1"/>
  <c r="G34" i="1"/>
  <c r="H34" i="1"/>
  <c r="I34" i="1"/>
  <c r="F34" i="1"/>
  <c r="E32" i="1"/>
  <c r="E33" i="1"/>
  <c r="E31" i="1"/>
  <c r="G18" i="1"/>
  <c r="H18" i="1"/>
  <c r="I18" i="1"/>
  <c r="F18" i="1"/>
  <c r="E16" i="1"/>
  <c r="E17" i="1"/>
  <c r="E15" i="1"/>
  <c r="G14" i="1"/>
  <c r="H14" i="1"/>
  <c r="I14" i="1"/>
  <c r="F14" i="1"/>
  <c r="E12" i="1"/>
  <c r="E13" i="1"/>
  <c r="E11" i="1"/>
  <c r="I159" i="1" l="1"/>
  <c r="H127" i="1"/>
  <c r="G125" i="1"/>
  <c r="G124" i="1"/>
  <c r="G126" i="1"/>
  <c r="E95" i="1"/>
  <c r="E75" i="1"/>
  <c r="E79" i="1"/>
  <c r="E83" i="1"/>
  <c r="E87" i="1"/>
  <c r="E91" i="1"/>
  <c r="E99" i="1"/>
  <c r="E68" i="1"/>
  <c r="E107" i="1"/>
  <c r="E111" i="1"/>
  <c r="E115" i="1"/>
  <c r="E123" i="1"/>
  <c r="E103" i="1"/>
  <c r="E50" i="1"/>
  <c r="E38" i="1"/>
  <c r="E46" i="1"/>
  <c r="E14" i="1"/>
  <c r="E18" i="1"/>
  <c r="E54" i="1"/>
  <c r="E42" i="1"/>
  <c r="E34" i="1"/>
  <c r="E156" i="1" l="1"/>
  <c r="F125" i="1"/>
  <c r="E126" i="1"/>
  <c r="E158" i="1"/>
  <c r="H159" i="1"/>
  <c r="G127" i="1"/>
  <c r="F157" i="1" l="1"/>
  <c r="F159" i="1" s="1"/>
  <c r="E125" i="1"/>
  <c r="E124" i="1"/>
  <c r="F127" i="1"/>
  <c r="G159" i="1"/>
  <c r="E157" i="1" l="1"/>
  <c r="E127" i="1"/>
  <c r="E159" i="1"/>
</calcChain>
</file>

<file path=xl/sharedStrings.xml><?xml version="1.0" encoding="utf-8"?>
<sst xmlns="http://schemas.openxmlformats.org/spreadsheetml/2006/main" count="272" uniqueCount="124">
  <si>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</si>
  <si>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</si>
  <si>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</si>
  <si>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</si>
  <si>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</si>
  <si>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</si>
  <si>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</si>
  <si>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</si>
  <si>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</si>
  <si>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</si>
  <si>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</si>
  <si>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</si>
  <si>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</si>
  <si>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</si>
  <si>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</si>
  <si>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</si>
  <si>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</si>
  <si>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2.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</si>
  <si>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</si>
  <si>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Комитет по управлению муниципальным имуществом, отдел экономики администрации Трубчевского муниципального района</t>
  </si>
  <si>
    <t>3.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</si>
  <si>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</si>
  <si>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</si>
  <si>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4.</t>
  </si>
  <si>
    <t>Мероприятия в области использования, охраны водных объектов и гидротехнических сооружений</t>
  </si>
  <si>
    <t xml:space="preserve">Сектор по охране окружающей среды администрации Трубчевского муниципального района </t>
  </si>
  <si>
    <t>5.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</si>
  <si>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</si>
  <si>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</si>
  <si>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</si>
  <si>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</si>
  <si>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</si>
  <si>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</si>
  <si>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</si>
  <si>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Мероприятия по инвестированию объектов капитального строительства собственности Трубчевского муниципального района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</si>
  <si>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</si>
  <si>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</si>
  <si>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</si>
  <si>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10.</t>
  </si>
  <si>
    <t>Мероприятия по профилактике социального сиротства, оказанию помощи детям-сиротам и детям, оставшимся без попечения родителей, лицам из их числа, замещающим семьям, по предоставлению жилья лицам из числа детей-сирот</t>
  </si>
  <si>
    <t>11.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</si>
  <si>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</si>
  <si>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12.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</si>
  <si>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</si>
  <si>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</si>
  <si>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13.</t>
  </si>
  <si>
    <t>Мероприятия в сфере осуществления отдельных государственных полномочий по выплата ежемесячных денежных средств на содержание и проезд ребёнка, переданного на воспитание в семью опекуна (попечителя), приёмную семью, а также вознаграждение приёмным родителям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</si>
  <si>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</si>
  <si>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</si>
  <si>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</si>
  <si>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15.</t>
  </si>
  <si>
    <t>Мероприятия в сфере осуществления отдельных государственных полномочий по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</si>
  <si>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Административная комиссия муниципального образования «Трубчевский муниципальный район»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</si>
  <si>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</si>
  <si>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</si>
  <si>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</si>
  <si>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</si>
  <si>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Мероприятия в сфере осуществления отдельных государственных полномочий в области охраны труда</t>
  </si>
  <si>
    <t>18.</t>
  </si>
  <si>
    <t>Мероприятия в сфере осуществления отдельных государственных полномочий по осуществлению деятельности по профилактике безнадзорности и правонарушений несовершеннолетних</t>
  </si>
  <si>
    <t>Комиссия по делам несовершеннолетних и защите их прав Трубчевского муниципального района, субъекты системы профилактики безнадзорности и правонарушений несовершеннолетних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</si>
  <si>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</si>
  <si>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19.</t>
  </si>
  <si>
    <t>Мероприятия в сфере осуществления отдельных государственных полномочий по организации деятельности по опеке и попечительству</t>
  </si>
  <si>
    <t>20.</t>
  </si>
  <si>
    <t>Мероприятия в сфере о осуществления отдельных государственных полномочий по обеспечению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</si>
  <si>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</si>
  <si>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</si>
  <si>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</si>
  <si>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</si>
  <si>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Федерации,               сокращение доли детей-сирот и детей, оставшихся без попечения родителей, от общей численности детского населения Трубчевского района</t>
  </si>
  <si>
    <t xml:space="preserve">реализации муниципальной программы </t>
  </si>
  <si>
    <t>ПЛАН</t>
  </si>
  <si>
    <t>Мероприятия по развитию водохозяйственного комплекса в Брянской области</t>
  </si>
  <si>
    <t>Мероприятия в рамках ДЦП "Социальное развитие села"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</si>
  <si>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</si>
  <si>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Отдел по делам семьи, охране материнства и детства, демографии администрации Трубчевского муниципального района, ГБУЗ «Трубчевская ЦРБ» (по согласованию), ГКУ «Центр занятости населения Трубчевского района» (по согласованию), ГБУСО «Центр социальной помощи семье и детям Трубчевского района» (по согласованию), Отдел ЗАГС Трубчевского района управления ЗАГС Брянской области (по согласованию), ГКУ редакция газеты «Земля трубчевская» (по согласованию)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</si>
  <si>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</si>
  <si>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Руководитель аппарата администрации Трубчевского муниципального района</t>
  </si>
  <si>
    <t>Мероприятия по охране окружающей среды</t>
  </si>
  <si>
    <t>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</si>
  <si>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"Реализация полномочий администрации Трубчевского муниципального района" (2013-2016 годы)</t>
  </si>
  <si>
    <t>к муниципальной программе"Реализация полномочий администрации</t>
  </si>
  <si>
    <t>Трубчевского муниципального района" (2013-2016 годы)</t>
  </si>
  <si>
    <t>21.</t>
  </si>
  <si>
    <t>22.</t>
  </si>
  <si>
    <t>23.</t>
  </si>
  <si>
    <t>24.</t>
  </si>
  <si>
    <t>Обеспечение проведения выборов и референдумов</t>
  </si>
  <si>
    <t>Мероприятия по приобретению жилья работникам социально-культурной сферы</t>
  </si>
  <si>
    <t>Мероприятия на  возмещение затрат по приобретению племенного молодняка крупного рогатого скота</t>
  </si>
  <si>
    <t>26.</t>
  </si>
  <si>
    <t>27.</t>
  </si>
  <si>
    <t>28.</t>
  </si>
  <si>
    <t>29.</t>
  </si>
  <si>
    <t>Создание многофункциональных центров предоставления государственных и муниципальных услуг на территории района</t>
  </si>
  <si>
    <t>Мероприятия в рамках ДЦП "Газификация Брянской области" (2009-2015 годы)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</si>
  <si>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</si>
  <si>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Мероприятия по капитальному ремонту гидротехнического сооружения н.п. Плюсково</t>
  </si>
  <si>
    <t>30.</t>
  </si>
  <si>
    <t>31.</t>
  </si>
  <si>
    <t>32.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</si>
  <si>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</si>
  <si>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33.</t>
  </si>
  <si>
    <t>Реализация мероприятий федеральной целевой программы "Развитие водохозяйственного комплекса Российской Федерации в 2021-2020 гг." государственной программы Российской Федерации "Воспроизводство и использование природных ресурсов"</t>
  </si>
  <si>
    <t>Комиетт по управленю муниципальным имуществом администрации Трубчевского муниципального района</t>
  </si>
  <si>
    <t xml:space="preserve">Отдел архитектуры и градостроительства, отедл экономики администрации Трубчевского муниципального района </t>
  </si>
  <si>
    <t xml:space="preserve">Отдел архитектуры и градостроительства, сектор по охране окружающей среды, отдел экономики  администрации Трубчевского муниципального района 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</si>
  <si>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</si>
  <si>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</si>
  <si>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района, Молодежный совет Трубчевского района (по согласованию), ГБУ «Комплексный центр социального обслуживания населения Трубчевского района» (по согласованию)</t>
  </si>
  <si>
    <t>Отдел аритектуры и градостроительства, комитет по управлению муниципальным имуществом, отдел экономики администрации Трубчевского муниципального района</t>
  </si>
  <si>
    <t>Отдел учета и отчетности, финансовое управление администрации Трубчевского муниципального района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</si>
  <si>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</si>
  <si>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Приложение № 2</t>
  </si>
  <si>
    <t>Сектор по охране окружающей среды, отдел архитектуры и градостроительства, отдел экономики администрации Трубчевского муниципального района</t>
  </si>
  <si>
    <t>34.</t>
  </si>
  <si>
    <t>Спортивно-оздоровительные комплексы и центры</t>
  </si>
  <si>
    <t>Администрация Трубчевского муниципального района</t>
  </si>
  <si>
    <t>Субсидии на реализацию мероприятий ФЦП "Устойчивое развитие сельских территорий на 2014-2017 годы и на период до 2020 года"</t>
  </si>
  <si>
    <t>Осуществление полномочий по решению вопросов местного значения сельских поселений в части организации водоснабжения поселения</t>
  </si>
  <si>
    <t>35.</t>
  </si>
  <si>
    <t xml:space="preserve">Сектор по охране окружающей среды, отдел экономики  администрации Трубчевского муниципального района </t>
  </si>
  <si>
    <t>от 23.09. 2014 г. № 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</si>
</sst>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view="pageBreakPreview" zoomScaleNormal="100" zoomScaleSheetLayoutView="100" workbookViewId="0">
      <selection activeCell="E4" sqref="E4:J4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5" width="11.7109375" customWidth="1"/>
    <col min="6" max="6" width="10.5703125" customWidth="1"/>
    <col min="7" max="7" width="10.7109375" customWidth="1"/>
    <col min="8" max="8" width="10.5703125" customWidth="1"/>
    <col min="9" max="9" width="11" customWidth="1"/>
    <col min="10" max="10" width="17.5703125" customWidth="1"/>
  </cols>
  <sheetData>
    <row r="1" spans="1:10" x14ac:dyDescent="0.25">
      <c r="E1" s="2"/>
      <c r="F1" s="2"/>
      <c r="G1" s="59" t="s">
        <v>114</v>
      </c>
      <c r="H1" s="59"/>
      <c r="I1" s="59"/>
      <c r="J1" s="59"/>
    </row>
    <row r="2" spans="1:10" x14ac:dyDescent="0.25">
      <c r="E2" s="59" t="s">
        <v>82</v>
      </c>
      <c r="F2" s="59"/>
      <c r="G2" s="59"/>
      <c r="H2" s="59"/>
      <c r="I2" s="59"/>
      <c r="J2" s="59"/>
    </row>
    <row r="3" spans="1:10" x14ac:dyDescent="0.25">
      <c r="E3" s="59" t="s">
        <v>83</v>
      </c>
      <c r="F3" s="59"/>
      <c r="G3" s="59"/>
      <c r="H3" s="59"/>
      <c r="I3" s="59"/>
      <c r="J3" s="59"/>
    </row>
    <row r="4" spans="1:10" x14ac:dyDescent="0.25">
      <c r="E4" s="59" t="s">
        <v>123</v>
      </c>
      <c r="F4" s="59"/>
      <c r="G4" s="59"/>
      <c r="H4" s="59"/>
      <c r="I4" s="59"/>
      <c r="J4" s="59"/>
    </row>
    <row r="5" spans="1:10" x14ac:dyDescent="0.25">
      <c r="A5" s="45" t="s">
        <v>72</v>
      </c>
      <c r="B5" s="45"/>
      <c r="C5" s="45"/>
      <c r="D5" s="45"/>
      <c r="E5" s="45"/>
      <c r="F5" s="45"/>
      <c r="G5" s="45"/>
      <c r="H5" s="45"/>
      <c r="I5" s="45"/>
      <c r="J5" s="45"/>
    </row>
    <row r="6" spans="1:10" x14ac:dyDescent="0.25">
      <c r="A6" s="45" t="s">
        <v>71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x14ac:dyDescent="0.25">
      <c r="A7" s="46" t="s">
        <v>81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59.25" customHeight="1" x14ac:dyDescent="0.25">
      <c r="A8" s="40" t="s">
        <v>0</v>
      </c>
      <c r="B8" s="40" t="s">
        <v>1</v>
      </c>
      <c r="C8" s="40" t="s">
        <v>2</v>
      </c>
      <c r="D8" s="40" t="s">
        <v>3</v>
      </c>
      <c r="E8" s="40" t="s">
        <v>4</v>
      </c>
      <c r="F8" s="40"/>
      <c r="G8" s="40"/>
      <c r="H8" s="40"/>
      <c r="I8" s="40"/>
      <c r="J8" s="40" t="s">
        <v>5</v>
      </c>
    </row>
    <row r="9" spans="1:10" ht="29.25" customHeight="1" x14ac:dyDescent="0.25">
      <c r="A9" s="40"/>
      <c r="B9" s="40"/>
      <c r="C9" s="40"/>
      <c r="D9" s="40"/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  <c r="J9" s="40"/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6</v>
      </c>
      <c r="F10" s="4">
        <v>7</v>
      </c>
      <c r="G10" s="4">
        <v>8</v>
      </c>
      <c r="H10" s="4">
        <v>9</v>
      </c>
      <c r="I10" s="4">
        <v>10</v>
      </c>
      <c r="J10" s="4">
        <v>11</v>
      </c>
    </row>
    <row r="11" spans="1:10" ht="38.25" customHeight="1" x14ac:dyDescent="0.25">
      <c r="A11" s="28" t="s">
        <v>11</v>
      </c>
      <c r="B11" s="35" t="s">
        <v>12</v>
      </c>
      <c r="C11" s="31" t="s">
        <v>113</v>
      </c>
      <c r="D11" s="5" t="s">
        <v>13</v>
      </c>
      <c r="E11" s="9">
        <f>SUM(F11:I11)</f>
        <v>0</v>
      </c>
      <c r="F11" s="9"/>
      <c r="G11" s="9"/>
      <c r="H11" s="9"/>
      <c r="I11" s="9"/>
      <c r="J11" s="31"/>
    </row>
    <row r="12" spans="1:10" ht="37.5" customHeight="1" x14ac:dyDescent="0.25">
      <c r="A12" s="29"/>
      <c r="B12" s="35"/>
      <c r="C12" s="31"/>
      <c r="D12" s="5" t="s">
        <v>14</v>
      </c>
      <c r="E12" s="9">
        <f t="shared" ref="E12:E14" si="0">SUM(F12:I12)</f>
        <v>0</v>
      </c>
      <c r="F12" s="9"/>
      <c r="G12" s="9"/>
      <c r="H12" s="9"/>
      <c r="I12" s="9"/>
      <c r="J12" s="31"/>
    </row>
    <row r="13" spans="1:10" ht="33.75" customHeight="1" x14ac:dyDescent="0.25">
      <c r="A13" s="29"/>
      <c r="B13" s="35"/>
      <c r="C13" s="31"/>
      <c r="D13" s="5" t="s">
        <v>15</v>
      </c>
      <c r="E13" s="9">
        <f t="shared" si="0"/>
        <v>60512908.159999996</v>
      </c>
      <c r="F13" s="9">
        <v>17574817.960000001</v>
      </c>
      <c r="G13" s="14">
        <v>16044700.199999999</v>
      </c>
      <c r="H13" s="9">
        <v>13511195</v>
      </c>
      <c r="I13" s="9">
        <v>13382195</v>
      </c>
      <c r="J13" s="31"/>
    </row>
    <row r="14" spans="1:10" ht="32.25" customHeight="1" x14ac:dyDescent="0.25">
      <c r="A14" s="30"/>
      <c r="B14" s="35"/>
      <c r="C14" s="31"/>
      <c r="D14" s="5" t="s">
        <v>16</v>
      </c>
      <c r="E14" s="9">
        <f t="shared" si="0"/>
        <v>60512908.159999996</v>
      </c>
      <c r="F14" s="9">
        <f>SUM(F11:F13)</f>
        <v>17574817.960000001</v>
      </c>
      <c r="G14" s="9">
        <f>SUM(G11:G13)</f>
        <v>16044700.199999999</v>
      </c>
      <c r="H14" s="9">
        <f>SUM(H11:H13)</f>
        <v>13511195</v>
      </c>
      <c r="I14" s="9">
        <f>SUM(I11:I13)</f>
        <v>13382195</v>
      </c>
      <c r="J14" s="31"/>
    </row>
    <row r="15" spans="1:10" ht="39.75" customHeight="1" x14ac:dyDescent="0.25">
      <c r="A15" s="28" t="s">
        <v>17</v>
      </c>
      <c r="B15" s="35" t="s">
        <v>18</v>
      </c>
      <c r="C15" s="31" t="s">
        <v>19</v>
      </c>
      <c r="D15" s="5" t="s">
        <v>13</v>
      </c>
      <c r="E15" s="9">
        <f>SUM(F15:I15)</f>
        <v>0</v>
      </c>
      <c r="F15" s="9"/>
      <c r="G15" s="9"/>
      <c r="H15" s="9"/>
      <c r="I15" s="9"/>
      <c r="J15" s="47" t="s">
        <v>80</v>
      </c>
    </row>
    <row r="16" spans="1:10" ht="42" customHeight="1" x14ac:dyDescent="0.25">
      <c r="A16" s="29"/>
      <c r="B16" s="35"/>
      <c r="C16" s="31"/>
      <c r="D16" s="5" t="s">
        <v>14</v>
      </c>
      <c r="E16" s="9">
        <f t="shared" ref="E16:E18" si="1">SUM(F16:I16)</f>
        <v>0</v>
      </c>
      <c r="F16" s="9"/>
      <c r="G16" s="9"/>
      <c r="H16" s="9"/>
      <c r="I16" s="9"/>
      <c r="J16" s="48"/>
    </row>
    <row r="17" spans="1:10" ht="34.5" customHeight="1" x14ac:dyDescent="0.25">
      <c r="A17" s="29"/>
      <c r="B17" s="35"/>
      <c r="C17" s="31"/>
      <c r="D17" s="5" t="s">
        <v>15</v>
      </c>
      <c r="E17" s="9">
        <f t="shared" si="1"/>
        <v>1940468.24</v>
      </c>
      <c r="F17" s="9">
        <v>440468.24</v>
      </c>
      <c r="G17" s="9">
        <v>500000</v>
      </c>
      <c r="H17" s="9">
        <v>500000</v>
      </c>
      <c r="I17" s="9">
        <v>500000</v>
      </c>
      <c r="J17" s="48"/>
    </row>
    <row r="18" spans="1:10" ht="276.75" customHeight="1" x14ac:dyDescent="0.25">
      <c r="A18" s="30"/>
      <c r="B18" s="35"/>
      <c r="C18" s="31"/>
      <c r="D18" s="5" t="s">
        <v>16</v>
      </c>
      <c r="E18" s="9">
        <f t="shared" si="1"/>
        <v>1940468.24</v>
      </c>
      <c r="F18" s="9">
        <f>SUM(F15:F17)</f>
        <v>440468.24</v>
      </c>
      <c r="G18" s="9">
        <f>SUM(G15:G17)</f>
        <v>500000</v>
      </c>
      <c r="H18" s="9">
        <f>SUM(H15:H17)</f>
        <v>500000</v>
      </c>
      <c r="I18" s="9">
        <f>SUM(I15:I17)</f>
        <v>500000</v>
      </c>
      <c r="J18" s="49"/>
    </row>
    <row r="19" spans="1:10" ht="38.25" customHeight="1" x14ac:dyDescent="0.25">
      <c r="A19" s="31" t="s">
        <v>20</v>
      </c>
      <c r="B19" s="35" t="s">
        <v>90</v>
      </c>
      <c r="C19" s="31" t="s">
        <v>112</v>
      </c>
      <c r="D19" s="5" t="s">
        <v>13</v>
      </c>
      <c r="E19" s="9">
        <f>SUM(F19:I19)</f>
        <v>0</v>
      </c>
      <c r="F19" s="9"/>
      <c r="G19" s="9"/>
      <c r="H19" s="9"/>
      <c r="I19" s="9"/>
      <c r="J19" s="31"/>
    </row>
    <row r="20" spans="1:10" ht="38.25" customHeight="1" x14ac:dyDescent="0.25">
      <c r="A20" s="31"/>
      <c r="B20" s="35"/>
      <c r="C20" s="31"/>
      <c r="D20" s="5" t="s">
        <v>14</v>
      </c>
      <c r="E20" s="9">
        <f t="shared" ref="E20:E22" si="2">SUM(F20:I20)</f>
        <v>0</v>
      </c>
      <c r="F20" s="9"/>
      <c r="G20" s="9"/>
      <c r="H20" s="9"/>
      <c r="I20" s="9"/>
      <c r="J20" s="31"/>
    </row>
    <row r="21" spans="1:10" ht="33.75" customHeight="1" x14ac:dyDescent="0.25">
      <c r="A21" s="31"/>
      <c r="B21" s="35"/>
      <c r="C21" s="31"/>
      <c r="D21" s="5" t="s">
        <v>15</v>
      </c>
      <c r="E21" s="9">
        <f t="shared" si="2"/>
        <v>400000</v>
      </c>
      <c r="F21" s="9"/>
      <c r="G21" s="9"/>
      <c r="H21" s="9">
        <v>200000</v>
      </c>
      <c r="I21" s="9">
        <v>200000</v>
      </c>
      <c r="J21" s="31"/>
    </row>
    <row r="22" spans="1:10" x14ac:dyDescent="0.25">
      <c r="A22" s="31"/>
      <c r="B22" s="35"/>
      <c r="C22" s="31"/>
      <c r="D22" s="5" t="s">
        <v>16</v>
      </c>
      <c r="E22" s="9">
        <f t="shared" si="2"/>
        <v>400000</v>
      </c>
      <c r="F22" s="9">
        <f>SUM(F19:F21)</f>
        <v>0</v>
      </c>
      <c r="G22" s="9">
        <f>SUM(G19:G21)</f>
        <v>0</v>
      </c>
      <c r="H22" s="9">
        <f>SUM(H19:H21)</f>
        <v>200000</v>
      </c>
      <c r="I22" s="9">
        <f>SUM(I19:I21)</f>
        <v>200000</v>
      </c>
      <c r="J22" s="31"/>
    </row>
    <row r="23" spans="1:10" ht="38.25" customHeight="1" x14ac:dyDescent="0.25">
      <c r="A23" s="31" t="s">
        <v>23</v>
      </c>
      <c r="B23" s="35" t="s">
        <v>88</v>
      </c>
      <c r="C23" s="31" t="s">
        <v>78</v>
      </c>
      <c r="D23" s="7" t="s">
        <v>13</v>
      </c>
      <c r="E23" s="9">
        <f>SUM(F23:I23)</f>
        <v>0</v>
      </c>
      <c r="F23" s="9"/>
      <c r="G23" s="9"/>
      <c r="H23" s="9"/>
      <c r="I23" s="9"/>
      <c r="J23" s="31"/>
    </row>
    <row r="24" spans="1:10" ht="38.25" customHeight="1" x14ac:dyDescent="0.25">
      <c r="A24" s="31"/>
      <c r="B24" s="35"/>
      <c r="C24" s="31"/>
      <c r="D24" s="7" t="s">
        <v>14</v>
      </c>
      <c r="E24" s="9">
        <f t="shared" ref="E24:E26" si="3">SUM(F24:I24)</f>
        <v>0</v>
      </c>
      <c r="F24" s="9"/>
      <c r="G24" s="9"/>
      <c r="H24" s="9"/>
      <c r="I24" s="9"/>
      <c r="J24" s="31"/>
    </row>
    <row r="25" spans="1:10" ht="33.75" customHeight="1" x14ac:dyDescent="0.25">
      <c r="A25" s="31"/>
      <c r="B25" s="35"/>
      <c r="C25" s="31"/>
      <c r="D25" s="7" t="s">
        <v>15</v>
      </c>
      <c r="E25" s="9">
        <f t="shared" si="3"/>
        <v>460000</v>
      </c>
      <c r="F25" s="9"/>
      <c r="G25" s="9">
        <v>460000</v>
      </c>
      <c r="H25" s="9"/>
      <c r="I25" s="9"/>
      <c r="J25" s="31"/>
    </row>
    <row r="26" spans="1:10" x14ac:dyDescent="0.25">
      <c r="A26" s="31"/>
      <c r="B26" s="35"/>
      <c r="C26" s="31"/>
      <c r="D26" s="7" t="s">
        <v>16</v>
      </c>
      <c r="E26" s="9">
        <f t="shared" si="3"/>
        <v>460000</v>
      </c>
      <c r="F26" s="9">
        <f>SUM(F23:F25)</f>
        <v>0</v>
      </c>
      <c r="G26" s="9">
        <f>SUM(G23:G25)</f>
        <v>460000</v>
      </c>
      <c r="H26" s="9">
        <f>SUM(H23:H25)</f>
        <v>0</v>
      </c>
      <c r="I26" s="9">
        <f>SUM(I23:I25)</f>
        <v>0</v>
      </c>
      <c r="J26" s="31"/>
    </row>
    <row r="27" spans="1:10" ht="38.25" customHeight="1" x14ac:dyDescent="0.25">
      <c r="A27" s="31" t="s">
        <v>26</v>
      </c>
      <c r="B27" s="35" t="s">
        <v>89</v>
      </c>
      <c r="C27" s="31" t="s">
        <v>19</v>
      </c>
      <c r="D27" s="8" t="s">
        <v>13</v>
      </c>
      <c r="E27" s="9">
        <f>SUM(F27:I27)</f>
        <v>0</v>
      </c>
      <c r="F27" s="9"/>
      <c r="G27" s="9"/>
      <c r="H27" s="9"/>
      <c r="I27" s="9"/>
      <c r="J27" s="31"/>
    </row>
    <row r="28" spans="1:10" ht="38.25" customHeight="1" x14ac:dyDescent="0.25">
      <c r="A28" s="31"/>
      <c r="B28" s="35"/>
      <c r="C28" s="31"/>
      <c r="D28" s="8" t="s">
        <v>14</v>
      </c>
      <c r="E28" s="9">
        <f t="shared" ref="E28:E30" si="4">SUM(F28:I28)</f>
        <v>0</v>
      </c>
      <c r="F28" s="9"/>
      <c r="G28" s="9"/>
      <c r="H28" s="9"/>
      <c r="I28" s="9"/>
      <c r="J28" s="31"/>
    </row>
    <row r="29" spans="1:10" ht="33.75" customHeight="1" x14ac:dyDescent="0.25">
      <c r="A29" s="31"/>
      <c r="B29" s="35"/>
      <c r="C29" s="31"/>
      <c r="D29" s="8" t="s">
        <v>15</v>
      </c>
      <c r="E29" s="9">
        <f t="shared" si="4"/>
        <v>4913300</v>
      </c>
      <c r="F29" s="9">
        <v>1900000</v>
      </c>
      <c r="G29" s="9">
        <v>100000</v>
      </c>
      <c r="H29" s="9">
        <v>2913300</v>
      </c>
      <c r="I29" s="9"/>
      <c r="J29" s="31"/>
    </row>
    <row r="30" spans="1:10" x14ac:dyDescent="0.25">
      <c r="A30" s="31"/>
      <c r="B30" s="35"/>
      <c r="C30" s="31"/>
      <c r="D30" s="8" t="s">
        <v>16</v>
      </c>
      <c r="E30" s="9">
        <f t="shared" si="4"/>
        <v>4913300</v>
      </c>
      <c r="F30" s="9">
        <f>SUM(F27:F29)</f>
        <v>1900000</v>
      </c>
      <c r="G30" s="9">
        <f>SUM(G27:G29)</f>
        <v>100000</v>
      </c>
      <c r="H30" s="9">
        <f>SUM(H27:H29)</f>
        <v>2913300</v>
      </c>
      <c r="I30" s="9">
        <f>SUM(I27:I29)</f>
        <v>0</v>
      </c>
      <c r="J30" s="31"/>
    </row>
    <row r="31" spans="1:10" ht="39.75" customHeight="1" x14ac:dyDescent="0.25">
      <c r="A31" s="28" t="s">
        <v>29</v>
      </c>
      <c r="B31" s="32" t="s">
        <v>73</v>
      </c>
      <c r="C31" s="28" t="s">
        <v>115</v>
      </c>
      <c r="D31" s="5" t="s">
        <v>13</v>
      </c>
      <c r="E31" s="9">
        <f>SUM(F31:I31)</f>
        <v>0</v>
      </c>
      <c r="F31" s="9"/>
      <c r="G31" s="9"/>
      <c r="H31" s="9"/>
      <c r="I31" s="9"/>
      <c r="J31" s="4"/>
    </row>
    <row r="32" spans="1:10" ht="39.75" customHeight="1" x14ac:dyDescent="0.25">
      <c r="A32" s="29"/>
      <c r="B32" s="36"/>
      <c r="C32" s="29"/>
      <c r="D32" s="5" t="s">
        <v>14</v>
      </c>
      <c r="E32" s="9">
        <f t="shared" ref="E32:E34" si="5">SUM(F32:I32)</f>
        <v>0</v>
      </c>
      <c r="F32" s="9"/>
      <c r="G32" s="9"/>
      <c r="H32" s="9"/>
      <c r="I32" s="9"/>
      <c r="J32" s="4"/>
    </row>
    <row r="33" spans="1:10" ht="34.5" customHeight="1" x14ac:dyDescent="0.25">
      <c r="A33" s="29"/>
      <c r="B33" s="36"/>
      <c r="C33" s="29"/>
      <c r="D33" s="5" t="s">
        <v>15</v>
      </c>
      <c r="E33" s="9">
        <f t="shared" si="5"/>
        <v>325000</v>
      </c>
      <c r="F33" s="9">
        <v>325000</v>
      </c>
      <c r="G33" s="9"/>
      <c r="H33" s="9"/>
      <c r="I33" s="9"/>
      <c r="J33" s="4"/>
    </row>
    <row r="34" spans="1:10" ht="17.25" customHeight="1" x14ac:dyDescent="0.25">
      <c r="A34" s="30"/>
      <c r="B34" s="37"/>
      <c r="C34" s="30"/>
      <c r="D34" s="5" t="s">
        <v>16</v>
      </c>
      <c r="E34" s="9">
        <f t="shared" si="5"/>
        <v>325000</v>
      </c>
      <c r="F34" s="9">
        <f>SUM(F31:F33)</f>
        <v>325000</v>
      </c>
      <c r="G34" s="9">
        <f>SUM(G31:G33)</f>
        <v>0</v>
      </c>
      <c r="H34" s="9">
        <f>SUM(H31:H33)</f>
        <v>0</v>
      </c>
      <c r="I34" s="9">
        <f>SUM(I31:I33)</f>
        <v>0</v>
      </c>
      <c r="J34" s="4"/>
    </row>
    <row r="35" spans="1:10" ht="38.25" customHeight="1" x14ac:dyDescent="0.25">
      <c r="A35" s="31" t="s">
        <v>32</v>
      </c>
      <c r="B35" s="35" t="s">
        <v>24</v>
      </c>
      <c r="C35" s="31" t="s">
        <v>25</v>
      </c>
      <c r="D35" s="5" t="s">
        <v>13</v>
      </c>
      <c r="E35" s="9">
        <f>SUM(F35:I35)</f>
        <v>0</v>
      </c>
      <c r="F35" s="9"/>
      <c r="G35" s="9"/>
      <c r="H35" s="9"/>
      <c r="I35" s="9"/>
      <c r="J35" s="51"/>
    </row>
    <row r="36" spans="1:10" ht="45" customHeight="1" x14ac:dyDescent="0.25">
      <c r="A36" s="31"/>
      <c r="B36" s="35"/>
      <c r="C36" s="31"/>
      <c r="D36" s="5" t="s">
        <v>14</v>
      </c>
      <c r="E36" s="9">
        <f t="shared" ref="E36:E38" si="6">SUM(F36:I36)</f>
        <v>0</v>
      </c>
      <c r="F36" s="9"/>
      <c r="G36" s="9"/>
      <c r="H36" s="9"/>
      <c r="I36" s="9"/>
      <c r="J36" s="51"/>
    </row>
    <row r="37" spans="1:10" ht="33" customHeight="1" x14ac:dyDescent="0.25">
      <c r="A37" s="31"/>
      <c r="B37" s="35"/>
      <c r="C37" s="31"/>
      <c r="D37" s="5" t="s">
        <v>15</v>
      </c>
      <c r="E37" s="9">
        <f t="shared" si="6"/>
        <v>442000</v>
      </c>
      <c r="F37" s="9">
        <v>442000</v>
      </c>
      <c r="G37" s="9"/>
      <c r="H37" s="9"/>
      <c r="I37" s="9"/>
      <c r="J37" s="51"/>
    </row>
    <row r="38" spans="1:10" x14ac:dyDescent="0.25">
      <c r="A38" s="31"/>
      <c r="B38" s="35"/>
      <c r="C38" s="31"/>
      <c r="D38" s="5" t="s">
        <v>16</v>
      </c>
      <c r="E38" s="9">
        <f t="shared" si="6"/>
        <v>442000</v>
      </c>
      <c r="F38" s="9">
        <f>SUM(F35:F37)</f>
        <v>442000</v>
      </c>
      <c r="G38" s="9">
        <f>SUM(G35:G37)</f>
        <v>0</v>
      </c>
      <c r="H38" s="9">
        <f>SUM(H35:H37)</f>
        <v>0</v>
      </c>
      <c r="I38" s="9">
        <f>SUM(I35:I37)</f>
        <v>0</v>
      </c>
      <c r="J38" s="51"/>
    </row>
    <row r="39" spans="1:10" ht="39.75" customHeight="1" x14ac:dyDescent="0.25">
      <c r="A39" s="31" t="s">
        <v>33</v>
      </c>
      <c r="B39" s="35" t="s">
        <v>27</v>
      </c>
      <c r="C39" s="31" t="s">
        <v>28</v>
      </c>
      <c r="D39" s="5" t="s">
        <v>13</v>
      </c>
      <c r="E39" s="9">
        <f>SUM(F39:I39)</f>
        <v>0</v>
      </c>
      <c r="F39" s="9"/>
      <c r="G39" s="9"/>
      <c r="H39" s="9"/>
      <c r="I39" s="9"/>
      <c r="J39" s="31"/>
    </row>
    <row r="40" spans="1:10" ht="38.25" customHeight="1" x14ac:dyDescent="0.25">
      <c r="A40" s="31"/>
      <c r="B40" s="35"/>
      <c r="C40" s="31"/>
      <c r="D40" s="5" t="s">
        <v>14</v>
      </c>
      <c r="E40" s="9">
        <f t="shared" ref="E40:E42" si="7">SUM(F40:I40)</f>
        <v>0</v>
      </c>
      <c r="F40" s="9"/>
      <c r="G40" s="9"/>
      <c r="H40" s="9"/>
      <c r="I40" s="9"/>
      <c r="J40" s="31"/>
    </row>
    <row r="41" spans="1:10" ht="33.75" customHeight="1" x14ac:dyDescent="0.25">
      <c r="A41" s="31"/>
      <c r="B41" s="35"/>
      <c r="C41" s="31"/>
      <c r="D41" s="5" t="s">
        <v>15</v>
      </c>
      <c r="E41" s="9">
        <f t="shared" si="7"/>
        <v>256735.8</v>
      </c>
      <c r="F41" s="9">
        <v>37735.800000000003</v>
      </c>
      <c r="G41" s="9">
        <v>73000</v>
      </c>
      <c r="H41" s="9">
        <v>73000</v>
      </c>
      <c r="I41" s="9">
        <v>73000</v>
      </c>
      <c r="J41" s="31"/>
    </row>
    <row r="42" spans="1:10" x14ac:dyDescent="0.25">
      <c r="A42" s="31"/>
      <c r="B42" s="35"/>
      <c r="C42" s="31"/>
      <c r="D42" s="5" t="s">
        <v>16</v>
      </c>
      <c r="E42" s="9">
        <f t="shared" si="7"/>
        <v>256735.8</v>
      </c>
      <c r="F42" s="9">
        <f>SUM(F39:F41)</f>
        <v>37735.800000000003</v>
      </c>
      <c r="G42" s="9">
        <f>SUM(G39:G41)</f>
        <v>73000</v>
      </c>
      <c r="H42" s="9">
        <f>SUM(H39:H41)</f>
        <v>73000</v>
      </c>
      <c r="I42" s="9">
        <f>SUM(I39:I41)</f>
        <v>73000</v>
      </c>
      <c r="J42" s="31"/>
    </row>
    <row r="43" spans="1:10" ht="42.75" customHeight="1" x14ac:dyDescent="0.25">
      <c r="A43" s="31" t="s">
        <v>35</v>
      </c>
      <c r="B43" s="35" t="s">
        <v>30</v>
      </c>
      <c r="C43" s="31" t="s">
        <v>31</v>
      </c>
      <c r="D43" s="5" t="s">
        <v>13</v>
      </c>
      <c r="E43" s="9">
        <f>SUM(F43:I43)</f>
        <v>0</v>
      </c>
      <c r="F43" s="9"/>
      <c r="G43" s="9"/>
      <c r="H43" s="9"/>
      <c r="I43" s="9"/>
      <c r="J43" s="31"/>
    </row>
    <row r="44" spans="1:10" ht="33.75" x14ac:dyDescent="0.25">
      <c r="A44" s="31"/>
      <c r="B44" s="35"/>
      <c r="C44" s="31"/>
      <c r="D44" s="5" t="s">
        <v>14</v>
      </c>
      <c r="E44" s="9">
        <f t="shared" ref="E44:E46" si="8">SUM(F44:I44)</f>
        <v>0</v>
      </c>
      <c r="F44" s="9"/>
      <c r="G44" s="9"/>
      <c r="H44" s="9"/>
      <c r="I44" s="9"/>
      <c r="J44" s="31"/>
    </row>
    <row r="45" spans="1:10" ht="33.75" x14ac:dyDescent="0.25">
      <c r="A45" s="31"/>
      <c r="B45" s="35"/>
      <c r="C45" s="31"/>
      <c r="D45" s="5" t="s">
        <v>15</v>
      </c>
      <c r="E45" s="9">
        <f t="shared" si="8"/>
        <v>120000</v>
      </c>
      <c r="F45" s="9">
        <v>30000</v>
      </c>
      <c r="G45" s="9">
        <v>30000</v>
      </c>
      <c r="H45" s="9">
        <v>30000</v>
      </c>
      <c r="I45" s="9">
        <v>30000</v>
      </c>
      <c r="J45" s="31"/>
    </row>
    <row r="46" spans="1:10" ht="39" customHeight="1" x14ac:dyDescent="0.25">
      <c r="A46" s="31"/>
      <c r="B46" s="35"/>
      <c r="C46" s="31"/>
      <c r="D46" s="5" t="s">
        <v>16</v>
      </c>
      <c r="E46" s="9">
        <f t="shared" si="8"/>
        <v>120000</v>
      </c>
      <c r="F46" s="9">
        <f>SUM(F43:F45)</f>
        <v>30000</v>
      </c>
      <c r="G46" s="9">
        <f>SUM(G43:G45)</f>
        <v>30000</v>
      </c>
      <c r="H46" s="9">
        <f>SUM(H43:H45)</f>
        <v>30000</v>
      </c>
      <c r="I46" s="9">
        <f>SUM(I43:I45)</f>
        <v>30000</v>
      </c>
      <c r="J46" s="31"/>
    </row>
    <row r="47" spans="1:10" ht="42" customHeight="1" x14ac:dyDescent="0.25">
      <c r="A47" s="28" t="s">
        <v>38</v>
      </c>
      <c r="B47" s="32" t="s">
        <v>96</v>
      </c>
      <c r="C47" s="28" t="s">
        <v>111</v>
      </c>
      <c r="D47" s="5" t="s">
        <v>13</v>
      </c>
      <c r="E47" s="9">
        <f>SUM(F47:I47)</f>
        <v>400337</v>
      </c>
      <c r="F47" s="9">
        <v>400337</v>
      </c>
      <c r="H47" s="9"/>
      <c r="I47" s="9"/>
      <c r="J47" s="31"/>
    </row>
    <row r="48" spans="1:10" ht="41.25" customHeight="1" x14ac:dyDescent="0.25">
      <c r="A48" s="29"/>
      <c r="B48" s="36"/>
      <c r="C48" s="29"/>
      <c r="D48" s="5" t="s">
        <v>14</v>
      </c>
      <c r="E48" s="9">
        <f t="shared" ref="E48:E68" si="9">SUM(F48:I48)</f>
        <v>0</v>
      </c>
      <c r="F48" s="9"/>
      <c r="G48" s="9"/>
      <c r="H48" s="9"/>
      <c r="I48" s="9"/>
      <c r="J48" s="31"/>
    </row>
    <row r="49" spans="1:10" ht="33.75" customHeight="1" x14ac:dyDescent="0.25">
      <c r="A49" s="29"/>
      <c r="B49" s="36"/>
      <c r="C49" s="29"/>
      <c r="D49" s="5" t="s">
        <v>15</v>
      </c>
      <c r="E49" s="9">
        <f t="shared" si="9"/>
        <v>0</v>
      </c>
      <c r="F49" s="9"/>
      <c r="G49" s="9"/>
      <c r="H49" s="9"/>
      <c r="I49" s="9"/>
      <c r="J49" s="31"/>
    </row>
    <row r="50" spans="1:10" x14ac:dyDescent="0.25">
      <c r="A50" s="30"/>
      <c r="B50" s="37"/>
      <c r="C50" s="30"/>
      <c r="D50" s="5" t="s">
        <v>16</v>
      </c>
      <c r="E50" s="9">
        <f t="shared" si="9"/>
        <v>400337</v>
      </c>
      <c r="F50" s="9">
        <f>SUM(F47:F49)</f>
        <v>400337</v>
      </c>
      <c r="G50" s="9">
        <f>SUM(G47:G49)</f>
        <v>0</v>
      </c>
      <c r="H50" s="9">
        <f>SUM(H47:H49)</f>
        <v>0</v>
      </c>
      <c r="I50" s="9">
        <f>SUM(I47:I49)</f>
        <v>0</v>
      </c>
      <c r="J50" s="4"/>
    </row>
    <row r="51" spans="1:10" ht="42" customHeight="1" x14ac:dyDescent="0.25">
      <c r="A51" s="31" t="s">
        <v>40</v>
      </c>
      <c r="B51" s="35" t="s">
        <v>34</v>
      </c>
      <c r="C51" s="28" t="s">
        <v>107</v>
      </c>
      <c r="D51" s="5" t="s">
        <v>13</v>
      </c>
      <c r="E51" s="9">
        <f>SUM(F51:I51)</f>
        <v>3886718</v>
      </c>
      <c r="F51" s="9"/>
      <c r="G51" s="9">
        <v>3886718</v>
      </c>
      <c r="H51" s="9"/>
      <c r="I51" s="9"/>
      <c r="J51" s="31"/>
    </row>
    <row r="52" spans="1:10" ht="39.75" customHeight="1" x14ac:dyDescent="0.25">
      <c r="A52" s="31"/>
      <c r="B52" s="35"/>
      <c r="C52" s="29"/>
      <c r="D52" s="5" t="s">
        <v>14</v>
      </c>
      <c r="E52" s="9">
        <f t="shared" si="9"/>
        <v>0</v>
      </c>
      <c r="F52" s="9"/>
      <c r="G52" s="9"/>
      <c r="H52" s="9"/>
      <c r="I52" s="9"/>
      <c r="J52" s="31"/>
    </row>
    <row r="53" spans="1:10" ht="32.25" customHeight="1" x14ac:dyDescent="0.25">
      <c r="A53" s="31"/>
      <c r="B53" s="35"/>
      <c r="C53" s="29"/>
      <c r="D53" s="5" t="s">
        <v>15</v>
      </c>
      <c r="E53" s="9">
        <f t="shared" si="9"/>
        <v>1154300</v>
      </c>
      <c r="F53" s="9">
        <v>1000000</v>
      </c>
      <c r="G53" s="9">
        <v>154300</v>
      </c>
      <c r="H53" s="9"/>
      <c r="I53" s="9"/>
      <c r="J53" s="31"/>
    </row>
    <row r="54" spans="1:10" x14ac:dyDescent="0.25">
      <c r="A54" s="31"/>
      <c r="B54" s="35"/>
      <c r="C54" s="30"/>
      <c r="D54" s="5" t="s">
        <v>16</v>
      </c>
      <c r="E54" s="9">
        <f t="shared" si="9"/>
        <v>5041018</v>
      </c>
      <c r="F54" s="9">
        <f>SUM(F51:F53)</f>
        <v>1000000</v>
      </c>
      <c r="G54" s="9">
        <f>SUM(G51:G53)</f>
        <v>4041018</v>
      </c>
      <c r="H54" s="9">
        <f>SUM(H51:H53)</f>
        <v>0</v>
      </c>
      <c r="I54" s="9">
        <f>SUM(I51:I53)</f>
        <v>0</v>
      </c>
      <c r="J54" s="31"/>
    </row>
    <row r="55" spans="1:10" ht="33.75" x14ac:dyDescent="0.25">
      <c r="A55" s="28" t="s">
        <v>42</v>
      </c>
      <c r="B55" s="52" t="s">
        <v>98</v>
      </c>
      <c r="C55" s="28" t="s">
        <v>107</v>
      </c>
      <c r="D55" s="16" t="s">
        <v>13</v>
      </c>
      <c r="E55" s="17">
        <f>F55+G55+H55+I55</f>
        <v>0</v>
      </c>
      <c r="F55" s="17"/>
      <c r="G55" s="17"/>
      <c r="H55" s="17"/>
      <c r="I55" s="17"/>
      <c r="J55" s="15"/>
    </row>
    <row r="56" spans="1:10" ht="33.75" x14ac:dyDescent="0.25">
      <c r="A56" s="26"/>
      <c r="B56" s="53"/>
      <c r="C56" s="26"/>
      <c r="D56" s="16" t="s">
        <v>14</v>
      </c>
      <c r="E56" s="17">
        <f t="shared" ref="E56:E57" si="10">F56+G56+H56+I56</f>
        <v>0</v>
      </c>
      <c r="F56" s="17"/>
      <c r="G56" s="17"/>
      <c r="H56" s="17"/>
      <c r="I56" s="17"/>
      <c r="J56" s="15"/>
    </row>
    <row r="57" spans="1:10" ht="33.75" x14ac:dyDescent="0.25">
      <c r="A57" s="26"/>
      <c r="B57" s="53"/>
      <c r="C57" s="26"/>
      <c r="D57" s="16" t="s">
        <v>15</v>
      </c>
      <c r="E57" s="17">
        <f t="shared" si="10"/>
        <v>196800</v>
      </c>
      <c r="F57" s="17"/>
      <c r="G57" s="17">
        <v>196800</v>
      </c>
      <c r="H57" s="17"/>
      <c r="I57" s="17"/>
      <c r="J57" s="15"/>
    </row>
    <row r="58" spans="1:10" x14ac:dyDescent="0.25">
      <c r="A58" s="26"/>
      <c r="B58" s="53"/>
      <c r="C58" s="26"/>
      <c r="D58" s="16"/>
      <c r="E58" s="17"/>
      <c r="F58" s="17"/>
      <c r="G58" s="17"/>
      <c r="H58" s="17"/>
      <c r="I58" s="17"/>
      <c r="J58" s="15"/>
    </row>
    <row r="59" spans="1:10" x14ac:dyDescent="0.25">
      <c r="A59" s="27"/>
      <c r="B59" s="54"/>
      <c r="C59" s="27"/>
      <c r="D59" s="16" t="s">
        <v>16</v>
      </c>
      <c r="E59" s="17">
        <f>E55+E56+E57+E58</f>
        <v>196800</v>
      </c>
      <c r="F59" s="17">
        <f>F55+F56+F57+F58</f>
        <v>0</v>
      </c>
      <c r="G59" s="17">
        <f>G55+G56+G57+G58</f>
        <v>196800</v>
      </c>
      <c r="H59" s="17">
        <f>H55+H56+H57+H58</f>
        <v>0</v>
      </c>
      <c r="I59" s="17">
        <f>I55+I56+I57+I58</f>
        <v>0</v>
      </c>
      <c r="J59" s="15"/>
    </row>
    <row r="60" spans="1:10" ht="42" customHeight="1" x14ac:dyDescent="0.25">
      <c r="A60" s="28" t="s">
        <v>45</v>
      </c>
      <c r="B60" s="55" t="s">
        <v>119</v>
      </c>
      <c r="C60" s="28" t="s">
        <v>75</v>
      </c>
      <c r="D60" s="16" t="s">
        <v>13</v>
      </c>
      <c r="E60" s="17">
        <f>F60+G60+H60+I60</f>
        <v>0</v>
      </c>
      <c r="F60" s="17"/>
      <c r="G60" s="17"/>
      <c r="H60" s="17"/>
      <c r="I60" s="17"/>
      <c r="J60" s="15"/>
    </row>
    <row r="61" spans="1:10" ht="67.5" customHeight="1" x14ac:dyDescent="0.25">
      <c r="A61" s="29"/>
      <c r="B61" s="29"/>
      <c r="C61" s="29"/>
      <c r="D61" s="16" t="s">
        <v>14</v>
      </c>
      <c r="E61" s="17">
        <f t="shared" ref="E61:E62" si="11">F61+G61+H61+I61</f>
        <v>4026000</v>
      </c>
      <c r="F61" s="17"/>
      <c r="G61" s="17">
        <v>4026000</v>
      </c>
      <c r="H61" s="17"/>
      <c r="I61" s="17"/>
      <c r="J61" s="15"/>
    </row>
    <row r="62" spans="1:10" ht="33.75" x14ac:dyDescent="0.25">
      <c r="A62" s="29"/>
      <c r="B62" s="29"/>
      <c r="C62" s="29"/>
      <c r="D62" s="16" t="s">
        <v>15</v>
      </c>
      <c r="E62" s="17">
        <f t="shared" si="11"/>
        <v>0</v>
      </c>
      <c r="F62" s="17"/>
      <c r="G62" s="17"/>
      <c r="H62" s="17"/>
      <c r="I62" s="17"/>
      <c r="J62" s="15"/>
    </row>
    <row r="63" spans="1:10" x14ac:dyDescent="0.25">
      <c r="A63" s="29"/>
      <c r="B63" s="29"/>
      <c r="C63" s="29"/>
      <c r="D63" s="16"/>
      <c r="E63" s="17"/>
      <c r="F63" s="17"/>
      <c r="G63" s="17"/>
      <c r="H63" s="17"/>
      <c r="I63" s="17"/>
      <c r="J63" s="15"/>
    </row>
    <row r="64" spans="1:10" x14ac:dyDescent="0.25">
      <c r="A64" s="30"/>
      <c r="B64" s="30"/>
      <c r="C64" s="30"/>
      <c r="D64" s="16" t="s">
        <v>16</v>
      </c>
      <c r="E64" s="17">
        <f>E60+E61+E62+E63</f>
        <v>4026000</v>
      </c>
      <c r="F64" s="17">
        <f>F60+F61+F62+F63</f>
        <v>0</v>
      </c>
      <c r="G64" s="17">
        <f>G60+G61+G62+G63</f>
        <v>4026000</v>
      </c>
      <c r="H64" s="17">
        <f>H60+H61+H62+H63</f>
        <v>0</v>
      </c>
      <c r="I64" s="17">
        <f>I60+I61+I62+I63</f>
        <v>0</v>
      </c>
      <c r="J64" s="15"/>
    </row>
    <row r="65" spans="1:10" ht="39.75" customHeight="1" x14ac:dyDescent="0.25">
      <c r="A65" s="31" t="s">
        <v>48</v>
      </c>
      <c r="B65" s="35" t="s">
        <v>36</v>
      </c>
      <c r="C65" s="28" t="s">
        <v>37</v>
      </c>
      <c r="D65" s="5" t="s">
        <v>13</v>
      </c>
      <c r="E65" s="9">
        <f>SUM(F65:I65)</f>
        <v>4884412.5</v>
      </c>
      <c r="F65" s="9">
        <v>2480940</v>
      </c>
      <c r="G65" s="9">
        <v>2403472.5</v>
      </c>
      <c r="H65" s="9"/>
      <c r="I65" s="9"/>
      <c r="J65" s="28" t="s">
        <v>69</v>
      </c>
    </row>
    <row r="66" spans="1:10" ht="41.25" customHeight="1" x14ac:dyDescent="0.25">
      <c r="A66" s="31"/>
      <c r="B66" s="35"/>
      <c r="C66" s="29"/>
      <c r="D66" s="5" t="s">
        <v>14</v>
      </c>
      <c r="E66" s="9">
        <f t="shared" si="9"/>
        <v>0</v>
      </c>
      <c r="F66" s="9"/>
      <c r="G66" s="9"/>
      <c r="H66" s="9"/>
      <c r="I66" s="9"/>
      <c r="J66" s="48"/>
    </row>
    <row r="67" spans="1:10" ht="33.75" customHeight="1" x14ac:dyDescent="0.25">
      <c r="A67" s="31"/>
      <c r="B67" s="35"/>
      <c r="C67" s="29"/>
      <c r="D67" s="5" t="s">
        <v>15</v>
      </c>
      <c r="E67" s="9">
        <f t="shared" si="9"/>
        <v>1274715</v>
      </c>
      <c r="F67" s="9">
        <v>402750</v>
      </c>
      <c r="G67" s="9">
        <v>436995</v>
      </c>
      <c r="H67" s="9">
        <v>434970</v>
      </c>
      <c r="I67" s="9"/>
      <c r="J67" s="48"/>
    </row>
    <row r="68" spans="1:10" x14ac:dyDescent="0.25">
      <c r="A68" s="31"/>
      <c r="B68" s="35"/>
      <c r="C68" s="30"/>
      <c r="D68" s="5" t="s">
        <v>16</v>
      </c>
      <c r="E68" s="9">
        <f t="shared" si="9"/>
        <v>6159127.5</v>
      </c>
      <c r="F68" s="9">
        <f>SUM(F65:F67)</f>
        <v>2883690</v>
      </c>
      <c r="G68" s="9">
        <f>SUM(G65:G67)</f>
        <v>2840467.5</v>
      </c>
      <c r="H68" s="9">
        <f>SUM(H65:H67)</f>
        <v>434970</v>
      </c>
      <c r="I68" s="9">
        <f>SUM(I65:I67)</f>
        <v>0</v>
      </c>
      <c r="J68" s="49"/>
    </row>
    <row r="69" spans="1:10" x14ac:dyDescent="0.25">
      <c r="A69" s="31" t="s">
        <v>50</v>
      </c>
      <c r="B69" s="35" t="s">
        <v>39</v>
      </c>
      <c r="C69" s="28" t="s">
        <v>76</v>
      </c>
      <c r="D69" s="41" t="s">
        <v>13</v>
      </c>
      <c r="E69" s="56">
        <f>SUM(F69:I72)</f>
        <v>0</v>
      </c>
      <c r="F69" s="50"/>
      <c r="G69" s="50"/>
      <c r="H69" s="50"/>
      <c r="I69" s="50"/>
      <c r="J69" s="28" t="s">
        <v>70</v>
      </c>
    </row>
    <row r="70" spans="1:10" x14ac:dyDescent="0.25">
      <c r="A70" s="31"/>
      <c r="B70" s="35"/>
      <c r="C70" s="38"/>
      <c r="D70" s="41"/>
      <c r="E70" s="57"/>
      <c r="F70" s="50"/>
      <c r="G70" s="50"/>
      <c r="H70" s="50"/>
      <c r="I70" s="50"/>
      <c r="J70" s="48"/>
    </row>
    <row r="71" spans="1:10" x14ac:dyDescent="0.25">
      <c r="A71" s="31"/>
      <c r="B71" s="35"/>
      <c r="C71" s="38"/>
      <c r="D71" s="41"/>
      <c r="E71" s="57"/>
      <c r="F71" s="50"/>
      <c r="G71" s="50"/>
      <c r="H71" s="50"/>
      <c r="I71" s="50"/>
      <c r="J71" s="48"/>
    </row>
    <row r="72" spans="1:10" ht="15" hidden="1" customHeight="1" x14ac:dyDescent="0.25">
      <c r="A72" s="31"/>
      <c r="B72" s="35"/>
      <c r="C72" s="38"/>
      <c r="D72" s="41"/>
      <c r="E72" s="58"/>
      <c r="F72" s="50"/>
      <c r="G72" s="50"/>
      <c r="H72" s="50"/>
      <c r="I72" s="50"/>
      <c r="J72" s="48"/>
    </row>
    <row r="73" spans="1:10" ht="38.25" customHeight="1" x14ac:dyDescent="0.25">
      <c r="A73" s="31"/>
      <c r="B73" s="35"/>
      <c r="C73" s="38"/>
      <c r="D73" s="5" t="s">
        <v>14</v>
      </c>
      <c r="E73" s="9">
        <f>SUM(F73:I73)</f>
        <v>0</v>
      </c>
      <c r="F73" s="9"/>
      <c r="G73" s="9"/>
      <c r="H73" s="9"/>
      <c r="I73" s="9"/>
      <c r="J73" s="48"/>
    </row>
    <row r="74" spans="1:10" ht="36" customHeight="1" x14ac:dyDescent="0.25">
      <c r="A74" s="31"/>
      <c r="B74" s="35"/>
      <c r="C74" s="38"/>
      <c r="D74" s="5" t="s">
        <v>15</v>
      </c>
      <c r="E74" s="9">
        <f>SUM(F74:I74)</f>
        <v>370000</v>
      </c>
      <c r="F74" s="9">
        <v>190000</v>
      </c>
      <c r="G74" s="9">
        <v>30000</v>
      </c>
      <c r="H74" s="9">
        <v>150000</v>
      </c>
      <c r="I74" s="9"/>
      <c r="J74" s="48"/>
    </row>
    <row r="75" spans="1:10" ht="229.5" customHeight="1" x14ac:dyDescent="0.25">
      <c r="A75" s="31"/>
      <c r="B75" s="35"/>
      <c r="C75" s="39"/>
      <c r="D75" s="5" t="s">
        <v>16</v>
      </c>
      <c r="E75" s="9">
        <f>SUM(F75:I75)</f>
        <v>370000</v>
      </c>
      <c r="F75" s="9">
        <f>SUM(F69:F74)</f>
        <v>190000</v>
      </c>
      <c r="G75" s="9">
        <f>SUM(G69:G74)</f>
        <v>30000</v>
      </c>
      <c r="H75" s="9">
        <f>SUM(H69:H74)</f>
        <v>150000</v>
      </c>
      <c r="I75" s="9">
        <f>SUM(I69:I74)</f>
        <v>0</v>
      </c>
      <c r="J75" s="49"/>
    </row>
    <row r="76" spans="1:10" ht="41.25" customHeight="1" x14ac:dyDescent="0.25">
      <c r="A76" s="31" t="s">
        <v>53</v>
      </c>
      <c r="B76" s="35" t="s">
        <v>41</v>
      </c>
      <c r="C76" s="31" t="s">
        <v>110</v>
      </c>
      <c r="D76" s="5" t="s">
        <v>13</v>
      </c>
      <c r="E76" s="9">
        <f>SUM(F76:I76)</f>
        <v>0</v>
      </c>
      <c r="F76" s="9"/>
      <c r="G76" s="9"/>
      <c r="H76" s="9"/>
      <c r="I76" s="9"/>
      <c r="J76" s="31"/>
    </row>
    <row r="77" spans="1:10" ht="39.75" customHeight="1" x14ac:dyDescent="0.25">
      <c r="A77" s="31"/>
      <c r="B77" s="35"/>
      <c r="C77" s="31"/>
      <c r="D77" s="5" t="s">
        <v>14</v>
      </c>
      <c r="E77" s="9">
        <f t="shared" ref="E77:E79" si="12">SUM(F77:I77)</f>
        <v>0</v>
      </c>
      <c r="F77" s="9"/>
      <c r="G77" s="9"/>
      <c r="H77" s="9"/>
      <c r="I77" s="9"/>
      <c r="J77" s="31"/>
    </row>
    <row r="78" spans="1:10" ht="32.25" customHeight="1" x14ac:dyDescent="0.25">
      <c r="A78" s="31"/>
      <c r="B78" s="35"/>
      <c r="C78" s="31"/>
      <c r="D78" s="5" t="s">
        <v>15</v>
      </c>
      <c r="E78" s="9">
        <f t="shared" si="12"/>
        <v>12478800</v>
      </c>
      <c r="F78" s="9">
        <v>3642800</v>
      </c>
      <c r="G78" s="9">
        <v>3076000</v>
      </c>
      <c r="H78" s="9">
        <v>2880000</v>
      </c>
      <c r="I78" s="9">
        <v>2880000</v>
      </c>
      <c r="J78" s="31"/>
    </row>
    <row r="79" spans="1:10" ht="125.25" customHeight="1" x14ac:dyDescent="0.25">
      <c r="A79" s="31"/>
      <c r="B79" s="35"/>
      <c r="C79" s="31"/>
      <c r="D79" s="5" t="s">
        <v>16</v>
      </c>
      <c r="E79" s="9">
        <f t="shared" si="12"/>
        <v>12478800</v>
      </c>
      <c r="F79" s="9">
        <f>SUM(F76:F78)</f>
        <v>3642800</v>
      </c>
      <c r="G79" s="9">
        <f>SUM(G76:G78)</f>
        <v>3076000</v>
      </c>
      <c r="H79" s="9">
        <f>SUM(H76:H78)</f>
        <v>2880000</v>
      </c>
      <c r="I79" s="9">
        <f>SUM(I76:I78)</f>
        <v>2880000</v>
      </c>
      <c r="J79" s="31"/>
    </row>
    <row r="80" spans="1:10" ht="41.25" customHeight="1" x14ac:dyDescent="0.25">
      <c r="A80" s="31" t="s">
        <v>56</v>
      </c>
      <c r="B80" s="35" t="s">
        <v>43</v>
      </c>
      <c r="C80" s="31" t="s">
        <v>44</v>
      </c>
      <c r="D80" s="5" t="s">
        <v>13</v>
      </c>
      <c r="E80" s="9">
        <f>SUM(F80:I80)</f>
        <v>0</v>
      </c>
      <c r="F80" s="9"/>
      <c r="G80" s="9"/>
      <c r="H80" s="9"/>
      <c r="I80" s="9"/>
      <c r="J80" s="31"/>
    </row>
    <row r="81" spans="1:10" ht="42" customHeight="1" x14ac:dyDescent="0.25">
      <c r="A81" s="31"/>
      <c r="B81" s="35"/>
      <c r="C81" s="31"/>
      <c r="D81" s="5" t="s">
        <v>14</v>
      </c>
      <c r="E81" s="9">
        <f t="shared" ref="E81:E83" si="13">SUM(F81:I81)</f>
        <v>0</v>
      </c>
      <c r="F81" s="9"/>
      <c r="G81" s="9"/>
      <c r="H81" s="9"/>
      <c r="I81" s="9"/>
      <c r="J81" s="31"/>
    </row>
    <row r="82" spans="1:10" ht="36.75" customHeight="1" x14ac:dyDescent="0.25">
      <c r="A82" s="31"/>
      <c r="B82" s="35"/>
      <c r="C82" s="31"/>
      <c r="D82" s="5" t="s">
        <v>15</v>
      </c>
      <c r="E82" s="9">
        <f t="shared" si="13"/>
        <v>163500</v>
      </c>
      <c r="F82" s="9">
        <v>40500</v>
      </c>
      <c r="G82" s="9">
        <v>41000</v>
      </c>
      <c r="H82" s="9">
        <v>41000</v>
      </c>
      <c r="I82" s="9">
        <v>41000</v>
      </c>
      <c r="J82" s="31"/>
    </row>
    <row r="83" spans="1:10" ht="16.5" customHeight="1" x14ac:dyDescent="0.25">
      <c r="A83" s="31"/>
      <c r="B83" s="35"/>
      <c r="C83" s="31"/>
      <c r="D83" s="5" t="s">
        <v>16</v>
      </c>
      <c r="E83" s="9">
        <f t="shared" si="13"/>
        <v>163500</v>
      </c>
      <c r="F83" s="9">
        <f>SUM(F80:F82)</f>
        <v>40500</v>
      </c>
      <c r="G83" s="9">
        <f>SUM(G80:G82)</f>
        <v>41000</v>
      </c>
      <c r="H83" s="9">
        <f>SUM(H80:H82)</f>
        <v>41000</v>
      </c>
      <c r="I83" s="9">
        <f>SUM(I80:I82)</f>
        <v>41000</v>
      </c>
      <c r="J83" s="31"/>
    </row>
    <row r="84" spans="1:10" ht="40.5" customHeight="1" x14ac:dyDescent="0.25">
      <c r="A84" s="31" t="s">
        <v>58</v>
      </c>
      <c r="B84" s="35" t="s">
        <v>46</v>
      </c>
      <c r="C84" s="31" t="s">
        <v>47</v>
      </c>
      <c r="D84" s="5" t="s">
        <v>13</v>
      </c>
      <c r="E84" s="9">
        <f>SUM(F84:I84)</f>
        <v>28683130</v>
      </c>
      <c r="F84" s="9">
        <v>5717450</v>
      </c>
      <c r="G84" s="9">
        <v>7328412</v>
      </c>
      <c r="H84" s="9">
        <v>7818634</v>
      </c>
      <c r="I84" s="9">
        <v>7818634</v>
      </c>
      <c r="J84" s="31"/>
    </row>
    <row r="85" spans="1:10" ht="39.75" customHeight="1" x14ac:dyDescent="0.25">
      <c r="A85" s="31"/>
      <c r="B85" s="35"/>
      <c r="C85" s="31"/>
      <c r="D85" s="5" t="s">
        <v>14</v>
      </c>
      <c r="E85" s="9">
        <f t="shared" ref="E85:E86" si="14">SUM(F85:I85)</f>
        <v>0</v>
      </c>
      <c r="F85" s="9"/>
      <c r="G85" s="9"/>
      <c r="H85" s="9"/>
      <c r="I85" s="9"/>
      <c r="J85" s="31"/>
    </row>
    <row r="86" spans="1:10" ht="40.5" customHeight="1" x14ac:dyDescent="0.25">
      <c r="A86" s="31"/>
      <c r="B86" s="35"/>
      <c r="C86" s="31"/>
      <c r="D86" s="5" t="s">
        <v>15</v>
      </c>
      <c r="E86" s="9">
        <f t="shared" si="14"/>
        <v>0</v>
      </c>
      <c r="F86" s="9"/>
      <c r="G86" s="9"/>
      <c r="H86" s="9"/>
      <c r="I86" s="9"/>
      <c r="J86" s="31"/>
    </row>
    <row r="87" spans="1:10" ht="51.75" customHeight="1" x14ac:dyDescent="0.25">
      <c r="A87" s="31"/>
      <c r="B87" s="35"/>
      <c r="C87" s="31"/>
      <c r="D87" s="5" t="s">
        <v>16</v>
      </c>
      <c r="E87" s="9">
        <f>SUM(F87:I87)</f>
        <v>28683130</v>
      </c>
      <c r="F87" s="9">
        <f>SUM(F84:F86)</f>
        <v>5717450</v>
      </c>
      <c r="G87" s="9">
        <f>SUM(G84:G86)</f>
        <v>7328412</v>
      </c>
      <c r="H87" s="9">
        <f>SUM(H84:H86)</f>
        <v>7818634</v>
      </c>
      <c r="I87" s="9">
        <f>SUM(I84:I86)</f>
        <v>7818634</v>
      </c>
      <c r="J87" s="31"/>
    </row>
    <row r="88" spans="1:10" ht="39.75" customHeight="1" x14ac:dyDescent="0.25">
      <c r="A88" s="31" t="s">
        <v>62</v>
      </c>
      <c r="B88" s="35" t="s">
        <v>49</v>
      </c>
      <c r="C88" s="31" t="s">
        <v>47</v>
      </c>
      <c r="D88" s="5" t="s">
        <v>13</v>
      </c>
      <c r="E88" s="9">
        <f>SUM(F88:I88)</f>
        <v>1096124.5</v>
      </c>
      <c r="F88" s="9">
        <v>104701</v>
      </c>
      <c r="G88" s="9">
        <v>269904</v>
      </c>
      <c r="H88" s="9">
        <v>393649</v>
      </c>
      <c r="I88" s="9">
        <v>327870.5</v>
      </c>
      <c r="J88" s="31"/>
    </row>
    <row r="89" spans="1:10" ht="39.75" customHeight="1" x14ac:dyDescent="0.25">
      <c r="A89" s="31"/>
      <c r="B89" s="35"/>
      <c r="C89" s="31"/>
      <c r="D89" s="5" t="s">
        <v>14</v>
      </c>
      <c r="E89" s="9">
        <f t="shared" ref="E89:E91" si="15">SUM(F89:I89)</f>
        <v>0</v>
      </c>
      <c r="F89" s="9"/>
      <c r="G89" s="9"/>
      <c r="H89" s="9"/>
      <c r="I89" s="9"/>
      <c r="J89" s="31"/>
    </row>
    <row r="90" spans="1:10" ht="34.5" customHeight="1" x14ac:dyDescent="0.25">
      <c r="A90" s="31"/>
      <c r="B90" s="35"/>
      <c r="C90" s="31"/>
      <c r="D90" s="5" t="s">
        <v>15</v>
      </c>
      <c r="E90" s="9">
        <f t="shared" si="15"/>
        <v>0</v>
      </c>
      <c r="F90" s="9"/>
      <c r="G90" s="9"/>
      <c r="H90" s="9"/>
      <c r="I90" s="9"/>
      <c r="J90" s="31"/>
    </row>
    <row r="91" spans="1:10" x14ac:dyDescent="0.25">
      <c r="A91" s="31"/>
      <c r="B91" s="35"/>
      <c r="C91" s="31"/>
      <c r="D91" s="5" t="s">
        <v>16</v>
      </c>
      <c r="E91" s="9">
        <f t="shared" si="15"/>
        <v>1096124.5</v>
      </c>
      <c r="F91" s="9">
        <f>SUM(F88:F90)</f>
        <v>104701</v>
      </c>
      <c r="G91" s="9">
        <f>SUM(G88:G90)</f>
        <v>269904</v>
      </c>
      <c r="H91" s="9">
        <f>SUM(H88:H90)</f>
        <v>393649</v>
      </c>
      <c r="I91" s="9">
        <f>SUM(I88:I90)</f>
        <v>327870.5</v>
      </c>
      <c r="J91" s="31"/>
    </row>
    <row r="92" spans="1:10" ht="36.75" customHeight="1" x14ac:dyDescent="0.25">
      <c r="A92" s="31" t="s">
        <v>64</v>
      </c>
      <c r="B92" s="35" t="s">
        <v>51</v>
      </c>
      <c r="C92" s="31" t="s">
        <v>52</v>
      </c>
      <c r="D92" s="5" t="s">
        <v>13</v>
      </c>
      <c r="E92" s="9">
        <f>SUM(F92:I92)</f>
        <v>1274800</v>
      </c>
      <c r="F92" s="9">
        <v>287200</v>
      </c>
      <c r="G92" s="9">
        <v>329200</v>
      </c>
      <c r="H92" s="9">
        <v>329200</v>
      </c>
      <c r="I92" s="9">
        <v>329200</v>
      </c>
      <c r="J92" s="31"/>
    </row>
    <row r="93" spans="1:10" ht="33.75" x14ac:dyDescent="0.25">
      <c r="A93" s="31"/>
      <c r="B93" s="35"/>
      <c r="C93" s="31"/>
      <c r="D93" s="5" t="s">
        <v>14</v>
      </c>
      <c r="E93" s="9">
        <f t="shared" ref="E93:E95" si="16">SUM(F93:I93)</f>
        <v>0</v>
      </c>
      <c r="F93" s="9"/>
      <c r="G93" s="9"/>
      <c r="H93" s="9"/>
      <c r="I93" s="9"/>
      <c r="J93" s="31"/>
    </row>
    <row r="94" spans="1:10" ht="33" customHeight="1" x14ac:dyDescent="0.25">
      <c r="A94" s="31"/>
      <c r="B94" s="35"/>
      <c r="C94" s="31"/>
      <c r="D94" s="5" t="s">
        <v>15</v>
      </c>
      <c r="E94" s="9">
        <f t="shared" si="16"/>
        <v>0</v>
      </c>
      <c r="F94" s="9"/>
      <c r="G94" s="9"/>
      <c r="H94" s="9"/>
      <c r="I94" s="9"/>
      <c r="J94" s="31"/>
    </row>
    <row r="95" spans="1:10" ht="64.5" customHeight="1" x14ac:dyDescent="0.25">
      <c r="A95" s="31"/>
      <c r="B95" s="35"/>
      <c r="C95" s="31"/>
      <c r="D95" s="5" t="s">
        <v>16</v>
      </c>
      <c r="E95" s="9">
        <f t="shared" si="16"/>
        <v>1274800</v>
      </c>
      <c r="F95" s="9">
        <f>SUM(F92:F94)</f>
        <v>287200</v>
      </c>
      <c r="G95" s="9">
        <f>SUM(G92:G94)</f>
        <v>329200</v>
      </c>
      <c r="H95" s="9">
        <f>SUM(H92:H94)</f>
        <v>329200</v>
      </c>
      <c r="I95" s="9">
        <f>SUM(I92:I94)</f>
        <v>329200</v>
      </c>
      <c r="J95" s="31"/>
    </row>
    <row r="96" spans="1:10" ht="38.25" customHeight="1" x14ac:dyDescent="0.25">
      <c r="A96" s="31" t="s">
        <v>84</v>
      </c>
      <c r="B96" s="35" t="s">
        <v>54</v>
      </c>
      <c r="C96" s="31" t="s">
        <v>55</v>
      </c>
      <c r="D96" s="5" t="s">
        <v>13</v>
      </c>
      <c r="E96" s="9">
        <f>SUM(F96:I96)</f>
        <v>561000</v>
      </c>
      <c r="F96" s="9">
        <v>135000</v>
      </c>
      <c r="G96" s="9">
        <v>142000</v>
      </c>
      <c r="H96" s="9">
        <v>142000</v>
      </c>
      <c r="I96" s="9">
        <v>142000</v>
      </c>
      <c r="J96" s="31"/>
    </row>
    <row r="97" spans="1:10" ht="42" customHeight="1" x14ac:dyDescent="0.25">
      <c r="A97" s="31"/>
      <c r="B97" s="35"/>
      <c r="C97" s="31"/>
      <c r="D97" s="5" t="s">
        <v>14</v>
      </c>
      <c r="E97" s="9">
        <f t="shared" ref="E97:E99" si="17">SUM(F97:I97)</f>
        <v>0</v>
      </c>
      <c r="F97" s="9"/>
      <c r="G97" s="9"/>
      <c r="H97" s="9"/>
      <c r="I97" s="9"/>
      <c r="J97" s="31"/>
    </row>
    <row r="98" spans="1:10" ht="33" customHeight="1" x14ac:dyDescent="0.25">
      <c r="A98" s="31"/>
      <c r="B98" s="35"/>
      <c r="C98" s="31"/>
      <c r="D98" s="5" t="s">
        <v>15</v>
      </c>
      <c r="E98" s="9">
        <f t="shared" si="17"/>
        <v>0</v>
      </c>
      <c r="F98" s="9"/>
      <c r="G98" s="9"/>
      <c r="H98" s="9"/>
      <c r="I98" s="9"/>
      <c r="J98" s="31"/>
    </row>
    <row r="99" spans="1:10" x14ac:dyDescent="0.25">
      <c r="A99" s="31"/>
      <c r="B99" s="35"/>
      <c r="C99" s="31"/>
      <c r="D99" s="5" t="s">
        <v>16</v>
      </c>
      <c r="E99" s="9">
        <f t="shared" si="17"/>
        <v>561000</v>
      </c>
      <c r="F99" s="9">
        <f>SUM(F96:F98)</f>
        <v>135000</v>
      </c>
      <c r="G99" s="9">
        <f>SUM(G96:G98)</f>
        <v>142000</v>
      </c>
      <c r="H99" s="9">
        <f>SUM(H96:H98)</f>
        <v>142000</v>
      </c>
      <c r="I99" s="9">
        <f>SUM(I96:I98)</f>
        <v>142000</v>
      </c>
      <c r="J99" s="31"/>
    </row>
    <row r="100" spans="1:10" ht="41.25" customHeight="1" x14ac:dyDescent="0.25">
      <c r="A100" s="31" t="s">
        <v>85</v>
      </c>
      <c r="B100" s="35" t="s">
        <v>57</v>
      </c>
      <c r="C100" s="28" t="s">
        <v>109</v>
      </c>
      <c r="D100" s="5" t="s">
        <v>13</v>
      </c>
      <c r="E100" s="9">
        <f>SUM(F100:I100)</f>
        <v>886600</v>
      </c>
      <c r="F100" s="9">
        <v>172200</v>
      </c>
      <c r="G100" s="9">
        <v>220800</v>
      </c>
      <c r="H100" s="9">
        <v>246800</v>
      </c>
      <c r="I100" s="9">
        <v>246800</v>
      </c>
      <c r="J100" s="31"/>
    </row>
    <row r="101" spans="1:10" ht="40.5" customHeight="1" x14ac:dyDescent="0.25">
      <c r="A101" s="31"/>
      <c r="B101" s="35"/>
      <c r="C101" s="38"/>
      <c r="D101" s="5" t="s">
        <v>14</v>
      </c>
      <c r="E101" s="9">
        <f t="shared" ref="E101:E103" si="18">SUM(F101:I101)</f>
        <v>0</v>
      </c>
      <c r="F101" s="9"/>
      <c r="G101" s="9"/>
      <c r="H101" s="9"/>
      <c r="I101" s="9"/>
      <c r="J101" s="31"/>
    </row>
    <row r="102" spans="1:10" ht="35.25" customHeight="1" x14ac:dyDescent="0.25">
      <c r="A102" s="31"/>
      <c r="B102" s="35"/>
      <c r="C102" s="38"/>
      <c r="D102" s="5" t="s">
        <v>15</v>
      </c>
      <c r="E102" s="9">
        <f t="shared" si="18"/>
        <v>0</v>
      </c>
      <c r="F102" s="9"/>
      <c r="G102" s="9"/>
      <c r="H102" s="9"/>
      <c r="I102" s="9"/>
      <c r="J102" s="31"/>
    </row>
    <row r="103" spans="1:10" ht="16.5" customHeight="1" x14ac:dyDescent="0.25">
      <c r="A103" s="31"/>
      <c r="B103" s="35"/>
      <c r="C103" s="39"/>
      <c r="D103" s="5" t="s">
        <v>16</v>
      </c>
      <c r="E103" s="9">
        <f t="shared" si="18"/>
        <v>886600</v>
      </c>
      <c r="F103" s="9">
        <f>SUM(F100:F102)</f>
        <v>172200</v>
      </c>
      <c r="G103" s="9">
        <f>SUM(G100:G102)</f>
        <v>220800</v>
      </c>
      <c r="H103" s="9">
        <f>SUM(H100:H102)</f>
        <v>246800</v>
      </c>
      <c r="I103" s="9">
        <f>SUM(I100:I102)</f>
        <v>246800</v>
      </c>
      <c r="J103" s="31"/>
    </row>
    <row r="104" spans="1:10" ht="42" customHeight="1" x14ac:dyDescent="0.25">
      <c r="A104" s="31" t="s">
        <v>86</v>
      </c>
      <c r="B104" s="35" t="s">
        <v>59</v>
      </c>
      <c r="C104" s="31" t="s">
        <v>60</v>
      </c>
      <c r="D104" s="5" t="s">
        <v>13</v>
      </c>
      <c r="E104" s="9">
        <f>SUM(F104:I104)</f>
        <v>2909700</v>
      </c>
      <c r="F104" s="9">
        <v>688800</v>
      </c>
      <c r="G104" s="9">
        <v>740300</v>
      </c>
      <c r="H104" s="9">
        <v>740300</v>
      </c>
      <c r="I104" s="9">
        <v>740300</v>
      </c>
      <c r="J104" s="31" t="s">
        <v>61</v>
      </c>
    </row>
    <row r="105" spans="1:10" ht="41.25" customHeight="1" x14ac:dyDescent="0.25">
      <c r="A105" s="31"/>
      <c r="B105" s="35"/>
      <c r="C105" s="31"/>
      <c r="D105" s="5" t="s">
        <v>14</v>
      </c>
      <c r="E105" s="9">
        <f t="shared" ref="E105:E107" si="19">SUM(F105:I105)</f>
        <v>0</v>
      </c>
      <c r="F105" s="9"/>
      <c r="G105" s="9"/>
      <c r="H105" s="9"/>
      <c r="I105" s="9"/>
      <c r="J105" s="31"/>
    </row>
    <row r="106" spans="1:10" ht="33" customHeight="1" x14ac:dyDescent="0.25">
      <c r="A106" s="31"/>
      <c r="B106" s="35"/>
      <c r="C106" s="31"/>
      <c r="D106" s="5" t="s">
        <v>15</v>
      </c>
      <c r="E106" s="9">
        <f t="shared" si="19"/>
        <v>0</v>
      </c>
      <c r="F106" s="9"/>
      <c r="G106" s="9"/>
      <c r="H106" s="9"/>
      <c r="I106" s="9"/>
      <c r="J106" s="31"/>
    </row>
    <row r="107" spans="1:10" ht="22.5" customHeight="1" x14ac:dyDescent="0.25">
      <c r="A107" s="31"/>
      <c r="B107" s="35"/>
      <c r="C107" s="31"/>
      <c r="D107" s="5" t="s">
        <v>16</v>
      </c>
      <c r="E107" s="9">
        <f t="shared" si="19"/>
        <v>2909700</v>
      </c>
      <c r="F107" s="9">
        <f>SUM(F104:F106)</f>
        <v>688800</v>
      </c>
      <c r="G107" s="9">
        <f>SUM(G104:G106)</f>
        <v>740300</v>
      </c>
      <c r="H107" s="9">
        <f>SUM(H104:H106)</f>
        <v>740300</v>
      </c>
      <c r="I107" s="9">
        <f>SUM(I104:I106)</f>
        <v>740300</v>
      </c>
      <c r="J107" s="31"/>
    </row>
    <row r="108" spans="1:10" ht="39.75" customHeight="1" x14ac:dyDescent="0.25">
      <c r="A108" s="31" t="s">
        <v>87</v>
      </c>
      <c r="B108" s="35" t="s">
        <v>63</v>
      </c>
      <c r="C108" s="31" t="s">
        <v>37</v>
      </c>
      <c r="D108" s="5" t="s">
        <v>13</v>
      </c>
      <c r="E108" s="9">
        <f>SUM(F108:I108)</f>
        <v>3822000</v>
      </c>
      <c r="F108" s="9">
        <v>861000</v>
      </c>
      <c r="G108" s="9">
        <v>987000</v>
      </c>
      <c r="H108" s="9">
        <v>987000</v>
      </c>
      <c r="I108" s="9">
        <v>987000</v>
      </c>
      <c r="J108" s="31"/>
    </row>
    <row r="109" spans="1:10" ht="39.75" customHeight="1" x14ac:dyDescent="0.25">
      <c r="A109" s="31"/>
      <c r="B109" s="35"/>
      <c r="C109" s="31"/>
      <c r="D109" s="5" t="s">
        <v>14</v>
      </c>
      <c r="E109" s="9">
        <f t="shared" ref="E109:E111" si="20">SUM(F109:I109)</f>
        <v>0</v>
      </c>
      <c r="F109" s="9"/>
      <c r="G109" s="9"/>
      <c r="H109" s="9"/>
      <c r="I109" s="9"/>
      <c r="J109" s="31"/>
    </row>
    <row r="110" spans="1:10" ht="31.5" customHeight="1" x14ac:dyDescent="0.25">
      <c r="A110" s="31"/>
      <c r="B110" s="35"/>
      <c r="C110" s="31"/>
      <c r="D110" s="5" t="s">
        <v>15</v>
      </c>
      <c r="E110" s="9">
        <f t="shared" si="20"/>
        <v>0</v>
      </c>
      <c r="F110" s="9"/>
      <c r="G110" s="9"/>
      <c r="H110" s="9"/>
      <c r="I110" s="9"/>
      <c r="J110" s="31"/>
    </row>
    <row r="111" spans="1:10" x14ac:dyDescent="0.25">
      <c r="A111" s="31"/>
      <c r="B111" s="35"/>
      <c r="C111" s="31"/>
      <c r="D111" s="5" t="s">
        <v>16</v>
      </c>
      <c r="E111" s="9">
        <f t="shared" si="20"/>
        <v>3822000</v>
      </c>
      <c r="F111" s="9">
        <f>SUM(F108:F110)</f>
        <v>861000</v>
      </c>
      <c r="G111" s="9">
        <f>SUM(G108:G110)</f>
        <v>987000</v>
      </c>
      <c r="H111" s="9">
        <f>SUM(H108:H110)</f>
        <v>987000</v>
      </c>
      <c r="I111" s="9">
        <f>SUM(I108:I110)</f>
        <v>987000</v>
      </c>
      <c r="J111" s="31"/>
    </row>
    <row r="112" spans="1:10" ht="38.25" customHeight="1" x14ac:dyDescent="0.25">
      <c r="A112" s="31" t="s">
        <v>50</v>
      </c>
      <c r="B112" s="35" t="s">
        <v>65</v>
      </c>
      <c r="C112" s="28" t="s">
        <v>66</v>
      </c>
      <c r="D112" s="5" t="s">
        <v>13</v>
      </c>
      <c r="E112" s="9">
        <f>SUM(F112:I112)</f>
        <v>25683075</v>
      </c>
      <c r="F112" s="9">
        <v>5316300</v>
      </c>
      <c r="G112" s="9">
        <v>6189975</v>
      </c>
      <c r="H112" s="9">
        <v>8860500</v>
      </c>
      <c r="I112" s="9">
        <v>5316300</v>
      </c>
      <c r="J112" s="31"/>
    </row>
    <row r="113" spans="1:10" ht="38.25" customHeight="1" x14ac:dyDescent="0.25">
      <c r="A113" s="31"/>
      <c r="B113" s="35"/>
      <c r="C113" s="29"/>
      <c r="D113" s="5" t="s">
        <v>14</v>
      </c>
      <c r="E113" s="9">
        <f t="shared" ref="E113:E115" si="21">SUM(F113:I113)</f>
        <v>2670525</v>
      </c>
      <c r="F113" s="13"/>
      <c r="G113" s="9">
        <v>2670525</v>
      </c>
      <c r="H113" s="9"/>
      <c r="I113" s="9"/>
      <c r="J113" s="31"/>
    </row>
    <row r="114" spans="1:10" ht="34.5" customHeight="1" x14ac:dyDescent="0.25">
      <c r="A114" s="31"/>
      <c r="B114" s="35"/>
      <c r="C114" s="29"/>
      <c r="D114" s="5" t="s">
        <v>15</v>
      </c>
      <c r="E114" s="9">
        <f t="shared" si="21"/>
        <v>0</v>
      </c>
      <c r="F114" s="9"/>
      <c r="G114" s="9"/>
      <c r="H114" s="9"/>
      <c r="I114" s="9"/>
      <c r="J114" s="31"/>
    </row>
    <row r="115" spans="1:10" ht="45.75" customHeight="1" x14ac:dyDescent="0.25">
      <c r="A115" s="31"/>
      <c r="B115" s="35"/>
      <c r="C115" s="30"/>
      <c r="D115" s="5" t="s">
        <v>16</v>
      </c>
      <c r="E115" s="9">
        <f t="shared" si="21"/>
        <v>28353600</v>
      </c>
      <c r="F115" s="9">
        <f>SUM(F112:F114)</f>
        <v>5316300</v>
      </c>
      <c r="G115" s="9">
        <f>SUM(G112:G114)</f>
        <v>8860500</v>
      </c>
      <c r="H115" s="9">
        <f>SUM(H112:H114)</f>
        <v>8860500</v>
      </c>
      <c r="I115" s="9">
        <f>SUM(I112:I114)</f>
        <v>5316300</v>
      </c>
      <c r="J115" s="31"/>
    </row>
    <row r="116" spans="1:10" ht="37.5" customHeight="1" x14ac:dyDescent="0.25">
      <c r="A116" s="28" t="s">
        <v>91</v>
      </c>
      <c r="B116" s="32" t="s">
        <v>21</v>
      </c>
      <c r="C116" s="28" t="s">
        <v>22</v>
      </c>
      <c r="D116" s="5" t="s">
        <v>13</v>
      </c>
      <c r="E116" s="9">
        <f>SUM(F116:I116)</f>
        <v>0</v>
      </c>
      <c r="F116" s="9"/>
      <c r="G116" s="9"/>
      <c r="H116" s="9"/>
      <c r="I116" s="9"/>
      <c r="J116" s="28"/>
    </row>
    <row r="117" spans="1:10" ht="41.25" customHeight="1" x14ac:dyDescent="0.25">
      <c r="A117" s="29"/>
      <c r="B117" s="36"/>
      <c r="C117" s="29"/>
      <c r="D117" s="5" t="s">
        <v>14</v>
      </c>
      <c r="E117" s="9">
        <f t="shared" ref="E117:E119" si="22">SUM(F117:I117)</f>
        <v>0</v>
      </c>
      <c r="F117" s="9"/>
      <c r="G117" s="9"/>
      <c r="H117" s="9"/>
      <c r="I117" s="9"/>
      <c r="J117" s="29"/>
    </row>
    <row r="118" spans="1:10" ht="36" customHeight="1" x14ac:dyDescent="0.25">
      <c r="A118" s="29"/>
      <c r="B118" s="36"/>
      <c r="C118" s="29"/>
      <c r="D118" s="5" t="s">
        <v>15</v>
      </c>
      <c r="E118" s="9">
        <f t="shared" si="22"/>
        <v>60000</v>
      </c>
      <c r="F118" s="9">
        <v>60000</v>
      </c>
      <c r="G118" s="9"/>
      <c r="H118" s="9"/>
      <c r="I118" s="9"/>
      <c r="J118" s="29"/>
    </row>
    <row r="119" spans="1:10" ht="21.75" customHeight="1" x14ac:dyDescent="0.25">
      <c r="A119" s="30"/>
      <c r="B119" s="37"/>
      <c r="C119" s="30"/>
      <c r="D119" s="5" t="s">
        <v>16</v>
      </c>
      <c r="E119" s="9">
        <f t="shared" si="22"/>
        <v>60000</v>
      </c>
      <c r="F119" s="9">
        <f>SUM(F116:F118)</f>
        <v>60000</v>
      </c>
      <c r="G119" s="9">
        <f>SUM(G116:G118)</f>
        <v>0</v>
      </c>
      <c r="H119" s="9">
        <f>SUM(H116:H118)</f>
        <v>0</v>
      </c>
      <c r="I119" s="9">
        <f>SUM(I116:I118)</f>
        <v>0</v>
      </c>
      <c r="J119" s="30"/>
    </row>
    <row r="120" spans="1:10" ht="42.75" customHeight="1" x14ac:dyDescent="0.25">
      <c r="A120" s="28" t="s">
        <v>92</v>
      </c>
      <c r="B120" s="32" t="s">
        <v>74</v>
      </c>
      <c r="C120" s="28" t="s">
        <v>75</v>
      </c>
      <c r="D120" s="5" t="s">
        <v>13</v>
      </c>
      <c r="E120" s="9">
        <f>SUM(F120:I120)</f>
        <v>858000</v>
      </c>
      <c r="F120" s="9">
        <v>858000</v>
      </c>
      <c r="G120" s="9"/>
      <c r="H120" s="9"/>
      <c r="I120" s="9"/>
      <c r="J120" s="28"/>
    </row>
    <row r="121" spans="1:10" ht="45.75" customHeight="1" x14ac:dyDescent="0.25">
      <c r="A121" s="29"/>
      <c r="B121" s="36"/>
      <c r="C121" s="29"/>
      <c r="D121" s="5" t="s">
        <v>14</v>
      </c>
      <c r="E121" s="9">
        <f t="shared" ref="E121:E123" si="23">SUM(F121:I121)</f>
        <v>0</v>
      </c>
      <c r="F121" s="9"/>
      <c r="G121" s="9"/>
      <c r="H121" s="9"/>
      <c r="I121" s="9"/>
      <c r="J121" s="29"/>
    </row>
    <row r="122" spans="1:10" ht="33" customHeight="1" x14ac:dyDescent="0.25">
      <c r="A122" s="29"/>
      <c r="B122" s="36"/>
      <c r="C122" s="29"/>
      <c r="D122" s="5" t="s">
        <v>15</v>
      </c>
      <c r="E122" s="9">
        <f t="shared" si="23"/>
        <v>0</v>
      </c>
      <c r="F122" s="9"/>
      <c r="G122" s="9"/>
      <c r="H122" s="9"/>
      <c r="I122" s="9"/>
      <c r="J122" s="29"/>
    </row>
    <row r="123" spans="1:10" ht="21.75" customHeight="1" x14ac:dyDescent="0.25">
      <c r="A123" s="30"/>
      <c r="B123" s="37"/>
      <c r="C123" s="30"/>
      <c r="D123" s="5" t="s">
        <v>16</v>
      </c>
      <c r="E123" s="9">
        <f t="shared" si="23"/>
        <v>858000</v>
      </c>
      <c r="F123" s="9">
        <f>SUM(F120:F122)</f>
        <v>858000</v>
      </c>
      <c r="G123" s="9">
        <f>SUM(G120:G122)</f>
        <v>0</v>
      </c>
      <c r="H123" s="9">
        <f>SUM(H120:H122)</f>
        <v>0</v>
      </c>
      <c r="I123" s="9">
        <f>SUM(I120:I122)</f>
        <v>0</v>
      </c>
      <c r="J123" s="30"/>
    </row>
    <row r="124" spans="1:10" ht="39.75" customHeight="1" x14ac:dyDescent="0.25">
      <c r="A124" s="28" t="s">
        <v>93</v>
      </c>
      <c r="B124" s="32" t="s">
        <v>97</v>
      </c>
      <c r="C124" s="28" t="s">
        <v>66</v>
      </c>
      <c r="D124" s="5" t="s">
        <v>13</v>
      </c>
      <c r="E124" s="9">
        <f t="shared" ref="E124:E126" si="24">SUM(F124:I124)</f>
        <v>5230250</v>
      </c>
      <c r="F124" s="9">
        <v>5230250</v>
      </c>
      <c r="G124" s="9">
        <f t="shared" ref="G124:I124" si="25">SUM(H124:K124)</f>
        <v>0</v>
      </c>
      <c r="H124" s="9">
        <f t="shared" si="25"/>
        <v>0</v>
      </c>
      <c r="I124" s="9">
        <f t="shared" si="25"/>
        <v>0</v>
      </c>
      <c r="J124" s="28"/>
    </row>
    <row r="125" spans="1:10" ht="42" customHeight="1" x14ac:dyDescent="0.25">
      <c r="A125" s="29"/>
      <c r="B125" s="33"/>
      <c r="C125" s="26"/>
      <c r="D125" s="5" t="s">
        <v>14</v>
      </c>
      <c r="E125" s="9">
        <f t="shared" si="24"/>
        <v>0</v>
      </c>
      <c r="F125" s="9">
        <f t="shared" ref="F125:I125" si="26">SUM(G125:J125)</f>
        <v>0</v>
      </c>
      <c r="G125" s="9">
        <f t="shared" si="26"/>
        <v>0</v>
      </c>
      <c r="H125" s="9">
        <f t="shared" si="26"/>
        <v>0</v>
      </c>
      <c r="I125" s="9">
        <f t="shared" si="26"/>
        <v>0</v>
      </c>
      <c r="J125" s="29"/>
    </row>
    <row r="126" spans="1:10" ht="33" customHeight="1" x14ac:dyDescent="0.25">
      <c r="A126" s="29"/>
      <c r="B126" s="33"/>
      <c r="C126" s="26"/>
      <c r="D126" s="5" t="s">
        <v>15</v>
      </c>
      <c r="E126" s="9">
        <f t="shared" si="24"/>
        <v>0</v>
      </c>
      <c r="F126" s="9"/>
      <c r="G126" s="9">
        <f t="shared" ref="G126:I126" si="27">SUM(H126:K126)</f>
        <v>0</v>
      </c>
      <c r="H126" s="9">
        <f t="shared" si="27"/>
        <v>0</v>
      </c>
      <c r="I126" s="9">
        <f t="shared" si="27"/>
        <v>0</v>
      </c>
      <c r="J126" s="29"/>
    </row>
    <row r="127" spans="1:10" ht="32.25" customHeight="1" x14ac:dyDescent="0.25">
      <c r="A127" s="30"/>
      <c r="B127" s="34"/>
      <c r="C127" s="27"/>
      <c r="D127" s="5" t="s">
        <v>16</v>
      </c>
      <c r="E127" s="9">
        <f>SUM(E124:E126)</f>
        <v>5230250</v>
      </c>
      <c r="F127" s="9">
        <f>SUM(F124:F126)</f>
        <v>5230250</v>
      </c>
      <c r="G127" s="9">
        <f>SUM(G124:G126)</f>
        <v>0</v>
      </c>
      <c r="H127" s="9">
        <f>SUM(H124:H126)</f>
        <v>0</v>
      </c>
      <c r="I127" s="9">
        <f>SUM(I124:I126)</f>
        <v>0</v>
      </c>
      <c r="J127" s="30"/>
    </row>
    <row r="128" spans="1:10" ht="44.25" customHeight="1" x14ac:dyDescent="0.25">
      <c r="A128" s="28" t="s">
        <v>94</v>
      </c>
      <c r="B128" s="32" t="s">
        <v>77</v>
      </c>
      <c r="C128" s="28" t="s">
        <v>108</v>
      </c>
      <c r="D128" s="5" t="s">
        <v>13</v>
      </c>
      <c r="E128" s="9">
        <f>SUM(F128:I128)</f>
        <v>5670</v>
      </c>
      <c r="F128" s="9"/>
      <c r="G128" s="9"/>
      <c r="H128" s="9"/>
      <c r="I128" s="9">
        <v>5670</v>
      </c>
      <c r="J128" s="28"/>
    </row>
    <row r="129" spans="1:10" ht="45.75" customHeight="1" x14ac:dyDescent="0.25">
      <c r="A129" s="29"/>
      <c r="B129" s="36"/>
      <c r="C129" s="29"/>
      <c r="D129" s="5" t="s">
        <v>14</v>
      </c>
      <c r="E129" s="9">
        <f t="shared" ref="E129:E131" si="28">SUM(F129:I129)</f>
        <v>0</v>
      </c>
      <c r="F129" s="9"/>
      <c r="G129" s="9"/>
      <c r="H129" s="9"/>
      <c r="I129" s="9"/>
      <c r="J129" s="29"/>
    </row>
    <row r="130" spans="1:10" ht="31.5" customHeight="1" x14ac:dyDescent="0.25">
      <c r="A130" s="29"/>
      <c r="B130" s="36"/>
      <c r="C130" s="29"/>
      <c r="D130" s="5" t="s">
        <v>15</v>
      </c>
      <c r="E130" s="9">
        <f t="shared" si="28"/>
        <v>0</v>
      </c>
      <c r="F130" s="9"/>
      <c r="G130" s="9"/>
      <c r="H130" s="9"/>
      <c r="I130" s="9"/>
      <c r="J130" s="29"/>
    </row>
    <row r="131" spans="1:10" ht="21.75" customHeight="1" x14ac:dyDescent="0.25">
      <c r="A131" s="30"/>
      <c r="B131" s="37"/>
      <c r="C131" s="30"/>
      <c r="D131" s="5" t="s">
        <v>16</v>
      </c>
      <c r="E131" s="9">
        <f t="shared" si="28"/>
        <v>5670</v>
      </c>
      <c r="F131" s="9">
        <f>SUM(F128:F130)</f>
        <v>0</v>
      </c>
      <c r="G131" s="9">
        <f>SUM(G128:G130)</f>
        <v>0</v>
      </c>
      <c r="H131" s="9">
        <f>SUM(H128:H130)</f>
        <v>0</v>
      </c>
      <c r="I131" s="9">
        <f>SUM(I128:I130)</f>
        <v>5670</v>
      </c>
      <c r="J131" s="30"/>
    </row>
    <row r="132" spans="1:10" ht="42" customHeight="1" x14ac:dyDescent="0.25">
      <c r="A132" s="28" t="s">
        <v>99</v>
      </c>
      <c r="B132" s="32" t="s">
        <v>79</v>
      </c>
      <c r="C132" s="28" t="s">
        <v>25</v>
      </c>
      <c r="D132" s="5" t="s">
        <v>13</v>
      </c>
      <c r="E132" s="9">
        <f>SUM(F132:I132)</f>
        <v>0</v>
      </c>
      <c r="F132" s="9"/>
      <c r="G132" s="9"/>
      <c r="H132" s="9"/>
      <c r="I132" s="9"/>
      <c r="J132" s="28"/>
    </row>
    <row r="133" spans="1:10" ht="38.25" customHeight="1" x14ac:dyDescent="0.25">
      <c r="A133" s="29"/>
      <c r="B133" s="36"/>
      <c r="C133" s="29"/>
      <c r="D133" s="5" t="s">
        <v>14</v>
      </c>
      <c r="E133" s="9">
        <f t="shared" ref="E133:E135" si="29">SUM(F133:I133)</f>
        <v>0</v>
      </c>
      <c r="F133" s="9"/>
      <c r="G133" s="9"/>
      <c r="H133" s="9"/>
      <c r="I133" s="9"/>
      <c r="J133" s="29"/>
    </row>
    <row r="134" spans="1:10" ht="34.5" customHeight="1" x14ac:dyDescent="0.25">
      <c r="A134" s="29"/>
      <c r="B134" s="36"/>
      <c r="C134" s="29"/>
      <c r="D134" s="5" t="s">
        <v>15</v>
      </c>
      <c r="E134" s="9">
        <f t="shared" si="29"/>
        <v>4074000</v>
      </c>
      <c r="F134" s="9"/>
      <c r="G134" s="9">
        <v>4074000</v>
      </c>
      <c r="H134" s="9"/>
      <c r="I134" s="9"/>
      <c r="J134" s="29"/>
    </row>
    <row r="135" spans="1:10" ht="21.75" customHeight="1" x14ac:dyDescent="0.25">
      <c r="A135" s="30"/>
      <c r="B135" s="37"/>
      <c r="C135" s="30"/>
      <c r="D135" s="5" t="s">
        <v>16</v>
      </c>
      <c r="E135" s="9">
        <f t="shared" si="29"/>
        <v>4074000</v>
      </c>
      <c r="F135" s="9">
        <f>SUM(F132:F134)</f>
        <v>0</v>
      </c>
      <c r="G135" s="9">
        <f>SUM(G132:G134)</f>
        <v>4074000</v>
      </c>
      <c r="H135" s="9">
        <f>SUM(H132:H134)</f>
        <v>0</v>
      </c>
      <c r="I135" s="9">
        <f>SUM(I132:I134)</f>
        <v>0</v>
      </c>
      <c r="J135" s="30"/>
    </row>
    <row r="136" spans="1:10" ht="21.75" customHeight="1" x14ac:dyDescent="0.25">
      <c r="A136" s="28" t="s">
        <v>100</v>
      </c>
      <c r="B136" s="32" t="s">
        <v>95</v>
      </c>
      <c r="C136" s="28" t="s">
        <v>105</v>
      </c>
      <c r="D136" s="11" t="s">
        <v>13</v>
      </c>
      <c r="E136" s="12">
        <f>SUM(F136:I136)</f>
        <v>0</v>
      </c>
      <c r="F136" s="12"/>
      <c r="G136" s="12"/>
      <c r="H136" s="12"/>
      <c r="I136" s="12"/>
      <c r="J136" s="28"/>
    </row>
    <row r="137" spans="1:10" ht="21.75" customHeight="1" x14ac:dyDescent="0.25">
      <c r="A137" s="26"/>
      <c r="B137" s="33"/>
      <c r="C137" s="26"/>
      <c r="D137" s="11" t="s">
        <v>14</v>
      </c>
      <c r="E137" s="12">
        <f t="shared" ref="E137:E139" si="30">SUM(F137:I137)</f>
        <v>0</v>
      </c>
      <c r="F137" s="12"/>
      <c r="G137" s="12"/>
      <c r="H137" s="12"/>
      <c r="I137" s="12"/>
      <c r="J137" s="26"/>
    </row>
    <row r="138" spans="1:10" ht="33" customHeight="1" x14ac:dyDescent="0.25">
      <c r="A138" s="26"/>
      <c r="B138" s="33"/>
      <c r="C138" s="26"/>
      <c r="D138" s="11" t="s">
        <v>15</v>
      </c>
      <c r="E138" s="12">
        <f t="shared" si="30"/>
        <v>1094800</v>
      </c>
      <c r="F138" s="12"/>
      <c r="G138" s="12">
        <v>1094800</v>
      </c>
      <c r="H138" s="12"/>
      <c r="I138" s="12"/>
      <c r="J138" s="26"/>
    </row>
    <row r="139" spans="1:10" ht="21.75" customHeight="1" x14ac:dyDescent="0.25">
      <c r="A139" s="27"/>
      <c r="B139" s="34"/>
      <c r="C139" s="27"/>
      <c r="D139" s="11" t="s">
        <v>16</v>
      </c>
      <c r="E139" s="12">
        <f t="shared" si="30"/>
        <v>1094800</v>
      </c>
      <c r="F139" s="12">
        <f>SUM(F136:F138)</f>
        <v>0</v>
      </c>
      <c r="G139" s="12">
        <f>SUM(G136:G138)</f>
        <v>1094800</v>
      </c>
      <c r="H139" s="12">
        <f>SUM(H136:H138)</f>
        <v>0</v>
      </c>
      <c r="I139" s="12">
        <f>SUM(I136:I138)</f>
        <v>0</v>
      </c>
      <c r="J139" s="27"/>
    </row>
    <row r="140" spans="1:10" ht="21" customHeight="1" x14ac:dyDescent="0.25">
      <c r="A140" s="25" t="s">
        <v>101</v>
      </c>
      <c r="B140" s="32" t="s">
        <v>102</v>
      </c>
      <c r="C140" s="28" t="s">
        <v>106</v>
      </c>
      <c r="D140" s="18" t="s">
        <v>13</v>
      </c>
      <c r="E140" s="20">
        <f>G140</f>
        <v>28220</v>
      </c>
      <c r="F140" s="20"/>
      <c r="G140" s="20">
        <v>28220</v>
      </c>
      <c r="H140" s="20"/>
      <c r="I140" s="20"/>
      <c r="J140" s="19"/>
    </row>
    <row r="141" spans="1:10" ht="21.75" customHeight="1" x14ac:dyDescent="0.25">
      <c r="A141" s="26"/>
      <c r="B141" s="29"/>
      <c r="C141" s="29"/>
      <c r="D141" s="18" t="s">
        <v>14</v>
      </c>
      <c r="E141" s="20">
        <v>0</v>
      </c>
      <c r="F141" s="20"/>
      <c r="G141" s="20"/>
      <c r="H141" s="20"/>
      <c r="I141" s="20"/>
      <c r="J141" s="19"/>
    </row>
    <row r="142" spans="1:10" ht="33.75" customHeight="1" x14ac:dyDescent="0.25">
      <c r="A142" s="26"/>
      <c r="B142" s="29"/>
      <c r="C142" s="29"/>
      <c r="D142" s="18" t="s">
        <v>15</v>
      </c>
      <c r="E142" s="20">
        <v>0</v>
      </c>
      <c r="F142" s="20"/>
      <c r="G142" s="20"/>
      <c r="H142" s="20"/>
      <c r="I142" s="20"/>
      <c r="J142" s="19"/>
    </row>
    <row r="143" spans="1:10" ht="21.75" customHeight="1" x14ac:dyDescent="0.25">
      <c r="A143" s="27"/>
      <c r="B143" s="30"/>
      <c r="C143" s="30"/>
      <c r="D143" s="18" t="s">
        <v>16</v>
      </c>
      <c r="E143" s="20">
        <f>G143</f>
        <v>28220</v>
      </c>
      <c r="F143" s="20"/>
      <c r="G143" s="20">
        <f>G140</f>
        <v>28220</v>
      </c>
      <c r="H143" s="20"/>
      <c r="I143" s="20"/>
      <c r="J143" s="19"/>
    </row>
    <row r="144" spans="1:10" ht="21.75" customHeight="1" x14ac:dyDescent="0.25">
      <c r="A144" s="25" t="s">
        <v>103</v>
      </c>
      <c r="B144" s="28" t="s">
        <v>104</v>
      </c>
      <c r="C144" s="28" t="s">
        <v>107</v>
      </c>
      <c r="D144" s="18" t="s">
        <v>13</v>
      </c>
      <c r="E144" s="20">
        <f>G144</f>
        <v>390000</v>
      </c>
      <c r="F144" s="20"/>
      <c r="G144" s="20">
        <v>390000</v>
      </c>
      <c r="H144" s="20"/>
      <c r="I144" s="20"/>
      <c r="J144" s="19"/>
    </row>
    <row r="145" spans="1:10" ht="21.75" customHeight="1" x14ac:dyDescent="0.25">
      <c r="A145" s="26"/>
      <c r="B145" s="26"/>
      <c r="C145" s="29"/>
      <c r="D145" s="18" t="s">
        <v>14</v>
      </c>
      <c r="E145" s="20">
        <f>G145</f>
        <v>3218100</v>
      </c>
      <c r="F145" s="20"/>
      <c r="G145" s="20">
        <v>3218100</v>
      </c>
      <c r="H145" s="20"/>
      <c r="I145" s="20"/>
      <c r="J145" s="19"/>
    </row>
    <row r="146" spans="1:10" ht="39" customHeight="1" x14ac:dyDescent="0.25">
      <c r="A146" s="26"/>
      <c r="B146" s="26"/>
      <c r="C146" s="29"/>
      <c r="D146" s="18" t="s">
        <v>15</v>
      </c>
      <c r="E146" s="20">
        <v>0</v>
      </c>
      <c r="F146" s="20"/>
      <c r="G146" s="20"/>
      <c r="H146" s="20"/>
      <c r="I146" s="20"/>
      <c r="J146" s="19"/>
    </row>
    <row r="147" spans="1:10" ht="82.5" customHeight="1" x14ac:dyDescent="0.25">
      <c r="A147" s="27"/>
      <c r="B147" s="27"/>
      <c r="C147" s="30"/>
      <c r="D147" s="18" t="s">
        <v>16</v>
      </c>
      <c r="E147" s="20">
        <f>E144+E145</f>
        <v>3608100</v>
      </c>
      <c r="F147" s="20">
        <f>SUM(F144:F146)</f>
        <v>0</v>
      </c>
      <c r="G147" s="20">
        <f>G144+G145</f>
        <v>3608100</v>
      </c>
      <c r="H147" s="20">
        <f>SUM(H144:H146)</f>
        <v>0</v>
      </c>
      <c r="I147" s="20">
        <f>SUM(I144:I146)</f>
        <v>0</v>
      </c>
      <c r="J147" s="19"/>
    </row>
    <row r="148" spans="1:10" ht="33.75" customHeight="1" x14ac:dyDescent="0.25">
      <c r="A148" s="25" t="s">
        <v>116</v>
      </c>
      <c r="B148" s="28" t="s">
        <v>117</v>
      </c>
      <c r="C148" s="28" t="s">
        <v>118</v>
      </c>
      <c r="D148" s="23" t="s">
        <v>13</v>
      </c>
      <c r="E148" s="24"/>
      <c r="F148" s="24"/>
      <c r="G148" s="24"/>
      <c r="H148" s="24"/>
      <c r="I148" s="24"/>
      <c r="J148" s="22"/>
    </row>
    <row r="149" spans="1:10" ht="33" customHeight="1" x14ac:dyDescent="0.25">
      <c r="A149" s="26"/>
      <c r="B149" s="29"/>
      <c r="C149" s="26"/>
      <c r="D149" s="23" t="s">
        <v>14</v>
      </c>
      <c r="E149" s="24"/>
      <c r="F149" s="24"/>
      <c r="G149" s="24"/>
      <c r="H149" s="24"/>
      <c r="I149" s="24"/>
      <c r="J149" s="22"/>
    </row>
    <row r="150" spans="1:10" ht="32.25" customHeight="1" x14ac:dyDescent="0.25">
      <c r="A150" s="26"/>
      <c r="B150" s="29"/>
      <c r="C150" s="26"/>
      <c r="D150" s="23" t="s">
        <v>15</v>
      </c>
      <c r="E150" s="24">
        <f>G150</f>
        <v>200000</v>
      </c>
      <c r="F150" s="24"/>
      <c r="G150" s="24">
        <v>200000</v>
      </c>
      <c r="H150" s="24"/>
      <c r="I150" s="24"/>
      <c r="J150" s="22"/>
    </row>
    <row r="151" spans="1:10" ht="18.75" customHeight="1" x14ac:dyDescent="0.25">
      <c r="A151" s="27"/>
      <c r="B151" s="30"/>
      <c r="C151" s="27"/>
      <c r="D151" s="23" t="s">
        <v>16</v>
      </c>
      <c r="E151" s="24">
        <f>G151</f>
        <v>200000</v>
      </c>
      <c r="F151" s="24"/>
      <c r="G151" s="24">
        <f>G150</f>
        <v>200000</v>
      </c>
      <c r="H151" s="24"/>
      <c r="I151" s="24"/>
      <c r="J151" s="22"/>
    </row>
    <row r="152" spans="1:10" ht="32.25" customHeight="1" x14ac:dyDescent="0.25">
      <c r="A152" s="25" t="s">
        <v>121</v>
      </c>
      <c r="B152" s="28" t="s">
        <v>120</v>
      </c>
      <c r="C152" s="28" t="s">
        <v>122</v>
      </c>
      <c r="D152" s="23" t="s">
        <v>13</v>
      </c>
      <c r="E152" s="24"/>
      <c r="F152" s="24"/>
      <c r="G152" s="24"/>
      <c r="H152" s="24"/>
      <c r="I152" s="24"/>
      <c r="J152" s="22"/>
    </row>
    <row r="153" spans="1:10" ht="33" customHeight="1" x14ac:dyDescent="0.25">
      <c r="A153" s="26"/>
      <c r="B153" s="26"/>
      <c r="C153" s="29"/>
      <c r="D153" s="23" t="s">
        <v>14</v>
      </c>
      <c r="E153" s="24"/>
      <c r="F153" s="24"/>
      <c r="G153" s="24"/>
      <c r="H153" s="24"/>
      <c r="I153" s="24"/>
      <c r="J153" s="22"/>
    </row>
    <row r="154" spans="1:10" ht="32.25" customHeight="1" x14ac:dyDescent="0.25">
      <c r="A154" s="26"/>
      <c r="B154" s="26"/>
      <c r="C154" s="29"/>
      <c r="D154" s="23" t="s">
        <v>15</v>
      </c>
      <c r="E154" s="24">
        <f>G154</f>
        <v>370000</v>
      </c>
      <c r="F154" s="24"/>
      <c r="G154" s="24">
        <v>370000</v>
      </c>
      <c r="H154" s="24"/>
      <c r="I154" s="24"/>
      <c r="J154" s="22"/>
    </row>
    <row r="155" spans="1:10" ht="22.5" customHeight="1" x14ac:dyDescent="0.25">
      <c r="A155" s="27"/>
      <c r="B155" s="27"/>
      <c r="C155" s="30"/>
      <c r="D155" s="23" t="s">
        <v>16</v>
      </c>
      <c r="E155" s="24">
        <f>E154</f>
        <v>370000</v>
      </c>
      <c r="F155" s="24"/>
      <c r="G155" s="24">
        <f>G154</f>
        <v>370000</v>
      </c>
      <c r="H155" s="24"/>
      <c r="I155" s="24"/>
      <c r="J155" s="22"/>
    </row>
    <row r="156" spans="1:10" ht="45.75" customHeight="1" x14ac:dyDescent="0.25">
      <c r="A156" s="31"/>
      <c r="B156" s="42" t="s">
        <v>68</v>
      </c>
      <c r="C156" s="40"/>
      <c r="D156" s="5" t="s">
        <v>13</v>
      </c>
      <c r="E156" s="10">
        <f>F156+G156+H156+I156</f>
        <v>80600037</v>
      </c>
      <c r="F156" s="10">
        <f>F11+F15+F23+F31+F39+F43+F47+F51+F65+F69+F76+F80+F84+F88+F92+F96+F100+F104+F108+F112+F116+F120+F124+F128+F132</f>
        <v>22252178</v>
      </c>
      <c r="G156" s="10">
        <f>G11+G15+G23+G31+G39+G43+G47+G51+G65+G69+G76+G80+G84+G88+G92+G96+G100+G104+G108+G112+G116+G120+G124+G128+G132+G60+G136+G140+G144</f>
        <v>22916001.5</v>
      </c>
      <c r="H156" s="10">
        <f>H11+H15+H23+H31+H39+H43+H47+H51+H65+H69+H76+H80+H84+H88+H92+H96+H100+H104+H108+H112+H116+H120+H124+H128+H132</f>
        <v>19518083</v>
      </c>
      <c r="I156" s="10">
        <f>I11+I15+I23+I31+I39+I43+I47+I51+I65+I69+I76+I80+I84+I88+I92+I96+I100+I104+I108+I112+I116+I120+I124+I128+I132</f>
        <v>15913774.5</v>
      </c>
      <c r="J156" s="41"/>
    </row>
    <row r="157" spans="1:10" ht="39" customHeight="1" x14ac:dyDescent="0.25">
      <c r="A157" s="31"/>
      <c r="B157" s="43"/>
      <c r="C157" s="40"/>
      <c r="D157" s="5" t="s">
        <v>14</v>
      </c>
      <c r="E157" s="10">
        <f t="shared" ref="E157:E159" si="31">F157+G157+H157+I157</f>
        <v>9914625</v>
      </c>
      <c r="F157" s="10">
        <f>F12+F16+F24+F32+F40+F44+F48+F52+F66+F70+F77+F81+F85+F89+F93+F97+F101+F105+F109+F113+F117+F121+F125+F129+F133</f>
        <v>0</v>
      </c>
      <c r="G157" s="10">
        <f>G12+G16+G24+G32+G40+G44+G48+G52+G66+G70+G77+G81+G85+G89+G93+G97+G101+G105+G109+G113+G117+G121+G125+G129+G133+G145+G61</f>
        <v>9914625</v>
      </c>
      <c r="H157" s="10">
        <f>H12+H16+H24+H32+H40+H44+H48+H52+H66+H70+H77+H81+H85+H89+H93+H97+H101+H105+H109+H113+H117+H121+H125+H129+H133</f>
        <v>0</v>
      </c>
      <c r="I157" s="10">
        <f>I12+I16+I24+I32+I40+I44+I48+I52+I66+I70+I77+I81+I85+I89+I93+I97+I101+I105+I109+I113+I117+I121+I125+I129+I133</f>
        <v>0</v>
      </c>
      <c r="J157" s="41"/>
    </row>
    <row r="158" spans="1:10" ht="33.75" customHeight="1" x14ac:dyDescent="0.25">
      <c r="A158" s="31"/>
      <c r="B158" s="43"/>
      <c r="C158" s="40"/>
      <c r="D158" s="5" t="s">
        <v>15</v>
      </c>
      <c r="E158" s="10">
        <f t="shared" si="31"/>
        <v>90807327.200000003</v>
      </c>
      <c r="F158" s="10">
        <f>F13+F17+F21+F29+F33+F37+F41+F45+F49+F53+F67+F74+F78+F82+F86+F90+F94+F98+F102+F106+F110+F114+F118+F122+F126+F130+F134+F138</f>
        <v>26086072</v>
      </c>
      <c r="G158" s="10">
        <f>G13+G17+G25+G33+G41+G45+G49+G53+G67+G71+G78+G74+G82+G86+G90+G94+G98+G102+G106+G110+G114+G118+G122+G126+G130+G134+G21+G29+G138+G57+G150+G154</f>
        <v>26881595.199999999</v>
      </c>
      <c r="H158" s="10">
        <f>H13+H17+H25+H33+H41+H45+H49+H53+H67+H71+H78+H74+H82+H86+H90+H94+H98+H102+H106+H110+H114+H118+H122+H126+H130+H134+H21+H29</f>
        <v>20733465</v>
      </c>
      <c r="I158" s="10">
        <f>I13+I17+I25+I33+I41+I45+I49+I53+I67+I71+I78+I74+I82+I86+I90+I94+I98+I102+I106+I110+I114+I118+I122+I126+I130+I134+I21</f>
        <v>17106195</v>
      </c>
      <c r="J158" s="41"/>
    </row>
    <row r="159" spans="1:10" s="1" customFormat="1" ht="46.5" customHeight="1" x14ac:dyDescent="0.25">
      <c r="A159" s="31"/>
      <c r="B159" s="44"/>
      <c r="C159" s="40"/>
      <c r="D159" s="6" t="s">
        <v>67</v>
      </c>
      <c r="E159" s="21">
        <f t="shared" si="31"/>
        <v>181321989.19999999</v>
      </c>
      <c r="F159" s="21">
        <f>SUM(F156:F158)</f>
        <v>48338250</v>
      </c>
      <c r="G159" s="21">
        <f>SUM(G156:G158)</f>
        <v>59712221.700000003</v>
      </c>
      <c r="H159" s="21">
        <f>SUM(H156:H158)</f>
        <v>40251548</v>
      </c>
      <c r="I159" s="21">
        <f>SUM(I156:I158)</f>
        <v>33019969.5</v>
      </c>
      <c r="J159" s="41"/>
    </row>
  </sheetData>
  <mergeCells count="156">
    <mergeCell ref="G1:J1"/>
    <mergeCell ref="E2:J2"/>
    <mergeCell ref="E3:J3"/>
    <mergeCell ref="E4:J4"/>
    <mergeCell ref="B47:B50"/>
    <mergeCell ref="A47:A50"/>
    <mergeCell ref="C47:C50"/>
    <mergeCell ref="J8:J9"/>
    <mergeCell ref="A31:A34"/>
    <mergeCell ref="B31:B34"/>
    <mergeCell ref="C31:C34"/>
    <mergeCell ref="A8:A9"/>
    <mergeCell ref="B8:B9"/>
    <mergeCell ref="C8:C9"/>
    <mergeCell ref="D8:D9"/>
    <mergeCell ref="E8:I8"/>
    <mergeCell ref="A11:A14"/>
    <mergeCell ref="B11:B14"/>
    <mergeCell ref="C11:C14"/>
    <mergeCell ref="J11:J14"/>
    <mergeCell ref="A15:A18"/>
    <mergeCell ref="B15:B18"/>
    <mergeCell ref="C15:C18"/>
    <mergeCell ref="A23:A26"/>
    <mergeCell ref="H69:H72"/>
    <mergeCell ref="I69:I72"/>
    <mergeCell ref="A76:A79"/>
    <mergeCell ref="B76:B79"/>
    <mergeCell ref="J65:J68"/>
    <mergeCell ref="J69:J75"/>
    <mergeCell ref="J76:J79"/>
    <mergeCell ref="E69:E72"/>
    <mergeCell ref="C69:C75"/>
    <mergeCell ref="B19:B22"/>
    <mergeCell ref="C19:C22"/>
    <mergeCell ref="J19:J22"/>
    <mergeCell ref="B55:B59"/>
    <mergeCell ref="C55:C59"/>
    <mergeCell ref="A55:A59"/>
    <mergeCell ref="B60:B64"/>
    <mergeCell ref="C60:C64"/>
    <mergeCell ref="A60:A64"/>
    <mergeCell ref="J47:J49"/>
    <mergeCell ref="A51:A54"/>
    <mergeCell ref="B51:B54"/>
    <mergeCell ref="C51:C54"/>
    <mergeCell ref="J51:J54"/>
    <mergeCell ref="J80:J83"/>
    <mergeCell ref="A88:A91"/>
    <mergeCell ref="B88:B91"/>
    <mergeCell ref="C88:C91"/>
    <mergeCell ref="J88:J91"/>
    <mergeCell ref="A92:A95"/>
    <mergeCell ref="A27:A30"/>
    <mergeCell ref="B27:B30"/>
    <mergeCell ref="C27:C30"/>
    <mergeCell ref="J27:J30"/>
    <mergeCell ref="A80:A83"/>
    <mergeCell ref="B80:B83"/>
    <mergeCell ref="A65:A68"/>
    <mergeCell ref="B65:B68"/>
    <mergeCell ref="C65:C68"/>
    <mergeCell ref="A69:A75"/>
    <mergeCell ref="B69:B75"/>
    <mergeCell ref="C80:C83"/>
    <mergeCell ref="F69:F72"/>
    <mergeCell ref="G69:G72"/>
    <mergeCell ref="A35:A38"/>
    <mergeCell ref="B35:B38"/>
    <mergeCell ref="C35:C38"/>
    <mergeCell ref="J35:J38"/>
    <mergeCell ref="A5:J5"/>
    <mergeCell ref="A6:J6"/>
    <mergeCell ref="A7:J7"/>
    <mergeCell ref="J15:J18"/>
    <mergeCell ref="B92:B95"/>
    <mergeCell ref="C92:C95"/>
    <mergeCell ref="J92:J95"/>
    <mergeCell ref="A19:A22"/>
    <mergeCell ref="A39:A42"/>
    <mergeCell ref="B39:B42"/>
    <mergeCell ref="C39:C42"/>
    <mergeCell ref="J39:J42"/>
    <mergeCell ref="A43:A46"/>
    <mergeCell ref="B43:B46"/>
    <mergeCell ref="C43:C46"/>
    <mergeCell ref="J43:J46"/>
    <mergeCell ref="A84:A87"/>
    <mergeCell ref="B84:B87"/>
    <mergeCell ref="C84:C87"/>
    <mergeCell ref="C76:C79"/>
    <mergeCell ref="D69:D72"/>
    <mergeCell ref="B23:B26"/>
    <mergeCell ref="C23:C26"/>
    <mergeCell ref="J23:J26"/>
    <mergeCell ref="A156:A159"/>
    <mergeCell ref="C156:C159"/>
    <mergeCell ref="J156:J159"/>
    <mergeCell ref="A128:A131"/>
    <mergeCell ref="B128:B131"/>
    <mergeCell ref="C128:C131"/>
    <mergeCell ref="J124:J127"/>
    <mergeCell ref="J128:J131"/>
    <mergeCell ref="C124:C127"/>
    <mergeCell ref="J132:J135"/>
    <mergeCell ref="A132:A135"/>
    <mergeCell ref="B132:B135"/>
    <mergeCell ref="B156:B159"/>
    <mergeCell ref="A124:A127"/>
    <mergeCell ref="A140:A143"/>
    <mergeCell ref="B140:B143"/>
    <mergeCell ref="C140:C143"/>
    <mergeCell ref="A144:A147"/>
    <mergeCell ref="B144:B147"/>
    <mergeCell ref="C144:C147"/>
    <mergeCell ref="A148:A151"/>
    <mergeCell ref="B148:B151"/>
    <mergeCell ref="C148:C151"/>
    <mergeCell ref="B152:B155"/>
    <mergeCell ref="J84:J87"/>
    <mergeCell ref="C100:C103"/>
    <mergeCell ref="C132:C135"/>
    <mergeCell ref="A100:A103"/>
    <mergeCell ref="B100:B103"/>
    <mergeCell ref="J100:J103"/>
    <mergeCell ref="A104:A107"/>
    <mergeCell ref="B104:B107"/>
    <mergeCell ref="C104:C107"/>
    <mergeCell ref="J104:J107"/>
    <mergeCell ref="A108:A111"/>
    <mergeCell ref="B108:B111"/>
    <mergeCell ref="C108:C111"/>
    <mergeCell ref="J108:J111"/>
    <mergeCell ref="B124:B127"/>
    <mergeCell ref="A112:A115"/>
    <mergeCell ref="B112:B115"/>
    <mergeCell ref="C112:C115"/>
    <mergeCell ref="J112:J115"/>
    <mergeCell ref="J120:J123"/>
    <mergeCell ref="C116:C119"/>
    <mergeCell ref="J116:J119"/>
    <mergeCell ref="A120:A123"/>
    <mergeCell ref="B120:B123"/>
    <mergeCell ref="A152:A155"/>
    <mergeCell ref="C152:C155"/>
    <mergeCell ref="C96:C99"/>
    <mergeCell ref="J96:J99"/>
    <mergeCell ref="A136:A139"/>
    <mergeCell ref="B136:B139"/>
    <mergeCell ref="C136:C139"/>
    <mergeCell ref="J136:J139"/>
    <mergeCell ref="A96:A99"/>
    <mergeCell ref="B96:B99"/>
    <mergeCell ref="C120:C123"/>
    <mergeCell ref="A116:A119"/>
    <mergeCell ref="B116:B119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11" manualBreakCount="11">
    <brk id="14" max="16383" man="1"/>
    <brk id="22" max="16383" man="1"/>
    <brk id="34" max="9" man="1"/>
    <brk id="46" max="16383" man="1"/>
    <brk id="68" max="16383" man="1"/>
    <brk id="75" max="16383" man="1"/>
    <brk id="83" max="16383" man="1"/>
    <brk id="95" max="9" man="1"/>
    <brk id="107" max="16383" man="1"/>
    <brk id="119" max="16383" man="1"/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2014-10-17T08:58:10Z</dcterms:modified>
</cp:coreProperties>
</file>